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31" documentId="13_ncr:1_{F6CB121F-512D-4AA6-A0C1-0FB36C537598}" xr6:coauthVersionLast="47" xr6:coauthVersionMax="47" xr10:uidLastSave="{E6477A62-836B-47FA-AEA7-61CF71F9D656}"/>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5" l="1"/>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<sst xmlns="http://schemas.openxmlformats.org/spreadsheetml/2006/main" count="179028" uniqueCount="39106">
  <si>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</si>
  <si>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</si>
  <si>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</si>
  <si>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</si>
  <si>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</si>
  <si>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</si>
  <si>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</si>
  <si>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</si>
  <si>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</si>
  <si>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</si>
  <si>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</si>
  <si>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</si>
  <si>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</si>
  <si>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</si>
  <si>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</si>
  <si>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</si>
  <si>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</si>
  <si>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</si>
  <si>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</si>
  <si>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</si>
  <si>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</si>
  <si>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</si>
  <si>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</si>
  <si>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</si>
  <si>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</si>
  <si>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</si>
  <si>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</si>
  <si>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</si>
  <si>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</si>
  <si>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</si>
  <si>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</si>
  <si>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</si>
  <si>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</si>
  <si>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</si>
  <si>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</si>
  <si>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</si>
  <si>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</si>
  <si>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</si>
  <si>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</si>
  <si>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</si>
  <si>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</si>
  <si>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</si>
  <si>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</si>
  <si>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</si>
  <si>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</si>
  <si>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</si>
  <si>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</si>
  <si>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</si>
  <si>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</si>
  <si>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</si>
  <si>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</si>
  <si>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</si>
  <si>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</si>
  <si>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</si>
  <si>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</si>
  <si>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</si>
  <si>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</si>
  <si>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</si>
  <si>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</si>
  <si>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</si>
  <si>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</si>
  <si>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</si>
  <si>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</si>
  <si>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</si>
  <si>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</si>
  <si>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</si>
  <si>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</si>
  <si>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</si>
  <si>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</si>
  <si>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</si>
  <si>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</si>
  <si>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</si>
  <si>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</si>
  <si>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</si>
  <si>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</si>
  <si>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</si>
  <si>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</si>
  <si>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</si>
  <si>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</si>
  <si>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</si>
  <si>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</si>
  <si>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</si>
  <si>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</si>
  <si>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</si>
  <si>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</si>
  <si>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</si>
  <si>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</si>
  <si>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</si>
  <si>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</si>
  <si>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</si>
  <si>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</si>
  <si>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</si>
  <si>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</si>
  <si>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</si>
  <si>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</si>
  <si>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</si>
  <si>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</si>
  <si>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</si>
  <si>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</si>
  <si>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</si>
  <si>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</si>
  <si>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</si>
  <si>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</si>
  <si>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</si>
  <si>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</si>
  <si>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</si>
  <si>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</si>
  <si>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</si>
  <si>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</si>
  <si>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</si>
  <si>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</si>
  <si>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</si>
  <si>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</si>
  <si>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</si>
  <si>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</si>
  <si>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</si>
  <si>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</si>
  <si>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</si>
  <si>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</si>
  <si>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</si>
  <si>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</si>
  <si>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</si>
  <si>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</si>
  <si>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</si>
  <si>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</si>
  <si>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</si>
  <si>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</si>
  <si>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</si>
  <si>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</si>
  <si>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</si>
  <si>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</si>
  <si>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</si>
  <si>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</si>
  <si>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</si>
  <si>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</si>
  <si>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</si>
  <si>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</si>
  <si>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</si>
  <si>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</si>
  <si>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</si>
  <si>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</si>
  <si>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</si>
  <si>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</si>
  <si>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</si>
  <si>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</si>
  <si>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</si>
  <si>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</si>
  <si>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</si>
  <si>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</si>
  <si>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</si>
  <si>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</si>
  <si>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</si>
  <si>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</si>
  <si>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</si>
  <si>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</si>
  <si>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</si>
  <si>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</si>
  <si>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</si>
  <si>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</si>
  <si>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</si>
  <si>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</si>
  <si>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</si>
  <si>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</si>
  <si>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</si>
  <si>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</si>
  <si>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</si>
  <si>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</si>
  <si>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</si>
  <si>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</si>
  <si>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</si>
  <si>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</si>
  <si>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</si>
  <si>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</si>
  <si>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</si>
  <si>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</si>
  <si>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</si>
  <si>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</si>
  <si>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</si>
  <si>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</si>
  <si>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</si>
  <si>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</si>
  <si>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</si>
  <si>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</si>
  <si>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</si>
  <si>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</si>
  <si>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</si>
  <si>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</si>
  <si>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</si>
  <si>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</si>
  <si>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</si>
  <si>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</si>
  <si>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</si>
  <si>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</si>
  <si>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</si>
  <si>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</si>
  <si>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</si>
  <si>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</si>
  <si>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</si>
  <si>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</si>
  <si>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</si>
  <si>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</si>
  <si>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</si>
  <si>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</si>
  <si>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</si>
  <si>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</si>
  <si>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</si>
  <si>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</si>
  <si>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</si>
  <si>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</si>
  <si>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</si>
  <si>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</si>
  <si>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</si>
  <si>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</si>
  <si>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</si>
  <si>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</si>
  <si>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</si>
  <si>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</si>
  <si>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</si>
  <si>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</si>
  <si>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</si>
  <si>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</si>
  <si>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</si>
  <si>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</si>
  <si>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</si>
  <si>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</si>
  <si>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</si>
  <si>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</si>
  <si>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</si>
  <si>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</si>
  <si>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</si>
  <si>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</si>
  <si>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</si>
  <si>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</si>
  <si>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</si>
  <si>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</si>
  <si>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</si>
  <si>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</si>
  <si>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</si>
  <si>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</si>
  <si>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</si>
  <si>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</si>
  <si>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</si>
  <si>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</si>
  <si>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</si>
  <si>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</si>
  <si>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</si>
  <si>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</si>
  <si>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</si>
  <si>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</si>
  <si>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</si>
  <si>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</si>
  <si>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</si>
  <si>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</si>
  <si>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</si>
  <si>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</si>
  <si>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</si>
  <si>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</si>
  <si>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</si>
  <si>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</si>
  <si>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</si>
  <si>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</si>
  <si>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</si>
  <si>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</si>
  <si>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</si>
  <si>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</si>
  <si>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</si>
  <si>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</si>
  <si>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</si>
  <si>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</si>
  <si>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</si>
  <si>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</si>
  <si>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</si>
  <si>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</si>
  <si>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</si>
  <si>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</si>
  <si>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</si>
  <si>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</si>
  <si>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</si>
  <si>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</si>
  <si>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</si>
  <si>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</si>
  <si>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</si>
  <si>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</si>
  <si>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</si>
  <si>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</si>
  <si>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</si>
  <si>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</si>
  <si>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</si>
  <si>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</si>
  <si>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</si>
  <si>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</si>
  <si>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</si>
  <si>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</si>
  <si>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</si>
  <si>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</si>
  <si>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</si>
  <si>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</si>
  <si>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</si>
  <si>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</si>
  <si>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</si>
  <si>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</si>
  <si>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</si>
  <si>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</si>
  <si>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</si>
  <si>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</si>
  <si>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</si>
  <si>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</si>
  <si>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</si>
  <si>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</si>
  <si>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</si>
  <si>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</si>
  <si>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</si>
  <si>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</si>
  <si>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</si>
  <si>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</si>
  <si>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</si>
  <si>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</si>
  <si>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</si>
  <si>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</si>
  <si>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</si>
  <si>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</si>
  <si>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</si>
  <si>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</si>
  <si>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</si>
  <si>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</si>
  <si>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</si>
  <si>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</si>
  <si>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</si>
  <si>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</si>
  <si>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</si>
  <si>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</si>
  <si>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</si>
  <si>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</si>
  <si>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</si>
  <si>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</si>
  <si>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</si>
  <si>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</si>
  <si>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</si>
  <si>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</si>
  <si>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</si>
  <si>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</si>
  <si>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</si>
  <si>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</si>
  <si>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</si>
  <si>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</si>
  <si>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</si>
  <si>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</si>
  <si>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</si>
  <si>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</si>
  <si>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</si>
  <si>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</si>
  <si>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</si>
  <si>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</si>
  <si>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</si>
  <si>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</si>
  <si>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</si>
  <si>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</si>
  <si>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</si>
  <si>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</si>
  <si>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</si>
  <si>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</si>
  <si>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</si>
  <si>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</si>
  <si>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</si>
  <si>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</si>
  <si>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</si>
  <si>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</si>
  <si>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</si>
  <si>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</si>
  <si>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</si>
  <si>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</si>
  <si>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</si>
  <si>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</si>
  <si>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</si>
  <si>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</si>
  <si>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</si>
  <si>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</si>
  <si>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</si>
  <si>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</si>
  <si>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</si>
  <si>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</si>
  <si>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</si>
  <si>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</si>
  <si>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</si>
  <si>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</si>
  <si>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</si>
  <si>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</si>
  <si>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</si>
  <si>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</si>
  <si>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</si>
  <si>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</si>
  <si>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</si>
  <si>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</si>
  <si>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</si>
  <si>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</si>
  <si>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</si>
  <si>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</si>
  <si>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</si>
  <si>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</si>
  <si>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</si>
  <si>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</si>
  <si>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</si>
  <si>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</si>
  <si>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</si>
  <si>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</si>
  <si>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</si>
  <si>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</si>
  <si>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</si>
  <si>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</si>
  <si>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</si>
  <si>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</si>
  <si>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</si>
  <si>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</si>
  <si>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</si>
  <si>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</si>
  <si>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</si>
  <si>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</si>
  <si>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</si>
  <si>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</si>
  <si>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</si>
  <si>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</si>
  <si>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</si>
  <si>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</si>
  <si>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</si>
  <si>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</si>
  <si>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</si>
  <si>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</si>
  <si>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</si>
  <si>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</si>
  <si>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</si>
  <si>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</si>
  <si>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</si>
  <si>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</si>
  <si>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</si>
  <si>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</si>
  <si>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</si>
  <si>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</si>
  <si>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</si>
  <si>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</si>
  <si>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</si>
  <si>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</si>
  <si>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</si>
  <si>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</si>
  <si>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</si>
  <si>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</si>
  <si>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</si>
  <si>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</si>
  <si>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</si>
  <si>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</si>
  <si>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</si>
  <si>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</si>
  <si>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</si>
  <si>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</si>
  <si>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</si>
  <si>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</si>
  <si>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</si>
  <si>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</si>
  <si>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</si>
  <si>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</si>
  <si>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</si>
  <si>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</si>
  <si>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</si>
  <si>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</si>
  <si>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</si>
  <si>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</si>
  <si>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</si>
  <si>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</si>
  <si>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</si>
  <si>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</si>
  <si>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</si>
  <si>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</si>
  <si>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</si>
  <si>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</si>
  <si>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</si>
  <si>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</si>
  <si>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</si>
  <si>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</si>
  <si>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</si>
  <si>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</si>
  <si>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</si>
  <si>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</si>
  <si>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</si>
  <si>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</si>
  <si>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</si>
  <si>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</si>
  <si>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</si>
  <si>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</si>
  <si>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</si>
  <si>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</si>
  <si>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</si>
  <si>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</si>
  <si>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</si>
  <si>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</si>
  <si>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</si>
  <si>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</si>
  <si>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</si>
  <si>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</si>
  <si>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</si>
  <si>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</si>
  <si>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</si>
  <si>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</si>
  <si>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</si>
  <si>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</si>
  <si>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</si>
  <si>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</si>
  <si>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</si>
  <si>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</si>
  <si>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</si>
  <si>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</si>
  <si>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</si>
  <si>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</si>
  <si>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</si>
  <si>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</si>
  <si>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</si>
  <si>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</si>
  <si>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</si>
  <si>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</si>
  <si>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</si>
  <si>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</si>
  <si>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</si>
  <si>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</si>
  <si>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</si>
  <si>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</si>
  <si>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</si>
  <si>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</si>
  <si>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</si>
  <si>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</si>
  <si>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</si>
  <si>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</si>
  <si>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</si>
  <si>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</si>
  <si>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</si>
  <si>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</si>
  <si>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</si>
  <si>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</si>
  <si>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</si>
  <si>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</si>
  <si>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</si>
  <si>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</si>
  <si>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</si>
  <si>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</si>
  <si>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</si>
  <si>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</si>
  <si>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</si>
  <si>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</si>
  <si>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</si>
  <si>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</si>
  <si>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</si>
  <si>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</si>
  <si>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</si>
  <si>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</si>
  <si>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</si>
  <si>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</si>
  <si>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</si>
  <si>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</si>
  <si>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</si>
  <si>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</si>
  <si>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</si>
  <si>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</si>
  <si>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</si>
  <si>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</si>
  <si>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</si>
  <si>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</si>
  <si>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</si>
  <si>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</si>
  <si>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</si>
  <si>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</si>
  <si>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</si>
  <si>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</si>
  <si>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</si>
  <si>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</si>
  <si>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</si>
  <si>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</si>
  <si>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</si>
  <si>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</si>
  <si>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</si>
  <si>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</si>
  <si>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</si>
  <si>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</si>
  <si>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</si>
  <si>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</si>
  <si>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</si>
  <si>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</si>
  <si>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</si>
  <si>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</si>
  <si>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</si>
  <si>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</si>
  <si>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</si>
  <si>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</si>
  <si>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</si>
  <si>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</si>
  <si>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</si>
  <si>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</si>
  <si>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</si>
  <si>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</si>
  <si>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</si>
  <si>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</si>
  <si>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</si>
  <si>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</si>
  <si>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</si>
  <si>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</si>
  <si>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</si>
  <si>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</si>
  <si>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</si>
  <si>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</si>
  <si>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</si>
  <si>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</si>
  <si>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</si>
  <si>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</si>
  <si>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</si>
  <si>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</si>
  <si>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</si>
  <si>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</si>
  <si>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</si>
  <si>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</si>
  <si>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</si>
  <si>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</si>
  <si>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</si>
  <si>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</si>
  <si>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</si>
  <si>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</si>
  <si>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</si>
  <si>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</si>
  <si>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</si>
  <si>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</si>
  <si>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</si>
  <si>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</si>
  <si>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</si>
  <si>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</si>
  <si>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</si>
  <si>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</si>
  <si>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</si>
  <si>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</si>
  <si>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</si>
  <si>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</si>
  <si>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</si>
  <si>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</si>
  <si>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</si>
  <si>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</si>
  <si>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</si>
  <si>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</si>
  <si>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</si>
  <si>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</si>
  <si>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</si>
  <si>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</si>
  <si>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</si>
  <si>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</si>
  <si>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</si>
  <si>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</si>
  <si>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</si>
  <si>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</si>
  <si>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</si>
  <si>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</si>
  <si>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</si>
  <si>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</si>
  <si>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</si>
  <si>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</si>
  <si>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</si>
  <si>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</si>
  <si>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</si>
  <si>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</si>
  <si>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</si>
  <si>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</si>
  <si>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</si>
  <si>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</si>
  <si>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</si>
  <si>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</si>
  <si>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</si>
  <si>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</si>
  <si>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</si>
  <si>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</si>
  <si>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</si>
  <si>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</si>
  <si>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</si>
  <si>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</si>
  <si>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</si>
  <si>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</si>
  <si>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</si>
  <si>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</si>
  <si>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</si>
  <si>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</si>
  <si>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</si>
  <si>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</si>
  <si>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</si>
  <si>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</si>
  <si>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</si>
  <si>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</si>
  <si>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</si>
  <si>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</si>
  <si>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</si>
  <si>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</si>
  <si>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</si>
  <si>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</si>
  <si>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</si>
  <si>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</si>
  <si>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</si>
  <si>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</si>
  <si>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</si>
  <si>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</si>
  <si>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</si>
  <si>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</si>
  <si>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</si>
  <si>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</si>
  <si>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</si>
  <si>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</si>
  <si>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</si>
  <si>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</si>
  <si>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</si>
  <si>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</si>
  <si>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</si>
  <si>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</si>
  <si>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</si>
  <si>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</si>
  <si>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</si>
  <si>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</si>
  <si>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</si>
  <si>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</si>
  <si>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</si>
  <si>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</si>
  <si>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</si>
  <si>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</si>
  <si>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</si>
  <si>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</si>
  <si>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</si>
  <si>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</si>
  <si>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</si>
  <si>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</si>
  <si>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</si>
  <si>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</si>
  <si>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</si>
  <si>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</si>
  <si>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</si>
  <si>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</si>
  <si>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</si>
  <si>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</si>
  <si>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</si>
  <si>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</si>
  <si>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</si>
  <si>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</si>
  <si>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</si>
  <si>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</si>
  <si>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</si>
  <si>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</si>
  <si>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</si>
  <si>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</si>
  <si>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</si>
  <si>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</si>
  <si>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</si>
  <si>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</si>
  <si>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</si>
  <si>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</si>
  <si>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</si>
  <si>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</si>
  <si>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</si>
  <si>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</si>
  <si>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</si>
  <si>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</si>
  <si>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</si>
  <si>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</si>
  <si>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</si>
  <si>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</si>
  <si>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</si>
  <si>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</si>
  <si>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</si>
  <si>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</si>
  <si>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</si>
  <si>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</si>
  <si>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</si>
  <si>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</si>
  <si>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</si>
  <si>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</si>
  <si>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</si>
  <si>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</si>
  <si>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</si>
  <si>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</si>
  <si>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</si>
  <si>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</si>
  <si>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</si>
  <si>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</si>
  <si>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</si>
  <si>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</si>
  <si>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</si>
  <si>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</si>
  <si>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</si>
  <si>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</si>
  <si>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</si>
  <si>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</si>
  <si>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</si>
  <si>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</si>
  <si>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</si>
  <si>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</si>
  <si>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</si>
  <si>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</si>
  <si>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</si>
  <si>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</si>
  <si>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</si>
  <si>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</si>
  <si>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</si>
  <si>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</si>
  <si>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</si>
  <si>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</si>
  <si>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</si>
  <si>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</si>
  <si>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</si>
  <si>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</si>
  <si>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</si>
  <si>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</si>
  <si>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</si>
  <si>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</si>
  <si>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</si>
  <si>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</si>
  <si>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</si>
  <si>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</si>
  <si>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</si>
  <si>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</si>
  <si>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</si>
  <si>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</si>
  <si>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</si>
  <si>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</si>
  <si>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</si>
  <si>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</si>
  <si>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</si>
  <si>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</si>
  <si>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</si>
  <si>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</si>
  <si>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</si>
  <si>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</si>
  <si>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</si>
  <si>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</si>
  <si>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</si>
  <si>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</si>
  <si>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</si>
  <si>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</si>
  <si>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</si>
  <si>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</si>
  <si>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</si>
  <si>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</si>
  <si>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</si>
  <si>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</si>
  <si>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</si>
  <si>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</si>
  <si>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</si>
  <si>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</si>
  <si>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</si>
  <si>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</si>
  <si>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</si>
  <si>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</si>
  <si>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</si>
  <si>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</si>
  <si>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</si>
  <si>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</si>
  <si>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</si>
  <si>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</si>
  <si>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</si>
  <si>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</si>
  <si>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</si>
  <si>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</si>
  <si>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</si>
  <si>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</si>
  <si>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</si>
  <si>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</si>
  <si>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</si>
  <si>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</si>
  <si>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</si>
  <si>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</si>
  <si>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</si>
  <si>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</si>
  <si>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</si>
  <si>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</si>
  <si>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</si>
  <si>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</si>
  <si>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</si>
  <si>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</si>
  <si>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</si>
  <si>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</si>
  <si>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</si>
  <si>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</si>
  <si>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</si>
  <si>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</si>
  <si>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</si>
  <si>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</si>
  <si>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</si>
  <si>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</si>
  <si>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</si>
  <si>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</si>
  <si>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</si>
  <si>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</si>
  <si>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</si>
  <si>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</si>
  <si>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</si>
  <si>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</si>
  <si>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</si>
  <si>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</si>
  <si>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</si>
  <si>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</si>
  <si>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</si>
  <si>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</si>
  <si>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</si>
  <si>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</si>
  <si>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</si>
  <si>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</si>
  <si>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</si>
  <si>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</si>
  <si>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</si>
  <si>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</si>
  <si>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</si>
  <si>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</si>
  <si>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</si>
  <si>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</si>
  <si>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</si>
  <si>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</si>
  <si>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</si>
  <si>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</si>
  <si>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</si>
  <si>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</si>
  <si>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</si>
  <si>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</si>
  <si>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</si>
  <si>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</si>
  <si>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</si>
  <si>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</si>
  <si>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</si>
  <si>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</si>
  <si>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</si>
  <si>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</si>
  <si>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</si>
  <si>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</si>
  <si>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</si>
  <si>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</si>
  <si>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</si>
  <si>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</si>
  <si>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</si>
  <si>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</si>
  <si>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</si>
  <si>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</si>
  <si>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</si>
  <si>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</si>
  <si>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</si>
  <si>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</si>
  <si>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</si>
  <si>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</si>
  <si>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</si>
  <si>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</si>
  <si>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</si>
  <si>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</si>
  <si>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</si>
  <si>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</si>
  <si>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</si>
  <si>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</si>
  <si>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</si>
  <si>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</si>
  <si>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</si>
  <si>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</si>
  <si>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</si>
  <si>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</si>
  <si>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</si>
  <si>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</si>
  <si>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</si>
  <si>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</si>
  <si>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</si>
  <si>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</si>
  <si>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</si>
  <si>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</si>
  <si>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</si>
  <si>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</si>
  <si>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</si>
  <si>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</si>
  <si>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</si>
  <si>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</si>
  <si>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</si>
  <si>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</si>
  <si>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</si>
  <si>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</si>
  <si>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</si>
  <si>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</si>
  <si>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</si>
  <si>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</si>
  <si>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</si>
  <si>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</si>
  <si>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</si>
  <si>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</si>
  <si>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</si>
  <si>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</si>
  <si>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</si>
  <si>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</si>
  <si>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</si>
  <si>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</si>
  <si>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</si>
  <si>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</si>
  <si>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</si>
  <si>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</si>
  <si>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</si>
  <si>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</si>
  <si>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</si>
  <si>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</si>
  <si>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</si>
  <si>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</si>
  <si>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</si>
  <si>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</si>
  <si>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</si>
  <si>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</si>
  <si>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</si>
  <si>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</si>
  <si>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</si>
  <si>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</si>
  <si>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</si>
  <si>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</si>
  <si>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</si>
  <si>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</si>
  <si>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</si>
  <si>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</si>
  <si>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</si>
  <si>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</si>
  <si>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</si>
  <si>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</si>
  <si>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</si>
  <si>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</si>
  <si>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</si>
  <si>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</si>
  <si>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</si>
  <si>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</si>
  <si>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</si>
  <si>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</si>
  <si>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</si>
  <si>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</si>
  <si>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</si>
  <si>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</si>
  <si>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</si>
  <si>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</si>
  <si>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</si>
  <si>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</si>
  <si>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</si>
  <si>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</si>
  <si>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</si>
  <si>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</si>
  <si>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</si>
  <si>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</si>
  <si>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</si>
  <si>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</si>
  <si>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</si>
  <si>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</si>
  <si>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</si>
  <si>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</si>
  <si>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</si>
  <si>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</si>
  <si>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</si>
  <si>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</si>
  <si>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</si>
  <si>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</si>
  <si>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</si>
  <si>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</si>
  <si>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</si>
  <si>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</si>
  <si>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</si>
  <si>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</si>
  <si>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</si>
  <si>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</si>
  <si>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</si>
  <si>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</si>
  <si>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</si>
  <si>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</si>
  <si>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</si>
  <si>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</si>
  <si>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</si>
  <si>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</si>
  <si>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</si>
  <si>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</si>
  <si>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</si>
  <si>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</si>
  <si>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</si>
  <si>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</si>
  <si>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</si>
  <si>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</si>
  <si>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</si>
  <si>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</si>
  <si>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</si>
  <si>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</si>
  <si>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</si>
  <si>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</si>
  <si>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</si>
  <si>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</si>
  <si>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</si>
  <si>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</si>
  <si>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</si>
  <si>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</si>
  <si>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</si>
  <si>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</si>
  <si>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</si>
  <si>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</si>
  <si>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</si>
  <si>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</si>
  <si>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</si>
  <si>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</si>
  <si>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</si>
  <si>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</si>
  <si>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</si>
  <si>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</si>
  <si>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</si>
  <si>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</si>
  <si>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</si>
  <si>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</si>
  <si>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</si>
  <si>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</si>
  <si>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</si>
  <si>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</si>
  <si>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</si>
  <si>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</si>
  <si>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</si>
  <si>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</si>
  <si>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</si>
  <si>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</si>
  <si>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</si>
  <si>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</si>
  <si>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</si>
  <si>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</si>
  <si>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</si>
  <si>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</si>
  <si>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</si>
  <si>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</si>
  <si>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</si>
  <si>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</si>
  <si>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</si>
  <si>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</si>
  <si>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</si>
  <si>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</si>
  <si>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</si>
  <si>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</si>
  <si>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</si>
  <si>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</si>
  <si>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</si>
  <si>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</si>
  <si>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</si>
  <si>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</si>
  <si>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</si>
  <si>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</si>
  <si>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</si>
  <si>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</si>
  <si>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</si>
  <si>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</si>
  <si>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</si>
  <si>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</si>
  <si>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</si>
  <si>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</si>
  <si>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</si>
  <si>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</si>
  <si>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</si>
  <si>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</si>
  <si>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</si>
  <si>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</si>
  <si>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</si>
  <si>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</si>
  <si>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</si>
  <si>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</si>
  <si>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</si>
  <si>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</si>
  <si>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</si>
  <si>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</si>
  <si>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</si>
  <si>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</si>
  <si>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</si>
  <si>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</si>
  <si>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</si>
  <si>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</si>
  <si>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</si>
  <si>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</si>
  <si>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</si>
  <si>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</si>
  <si>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</si>
  <si>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</si>
  <si>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</si>
  <si>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</si>
  <si>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</si>
  <si>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</si>
  <si>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</si>
  <si>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</si>
  <si>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</si>
  <si>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</si>
  <si>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</si>
  <si>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</si>
  <si>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</si>
  <si>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</si>
  <si>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</si>
  <si>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</si>
  <si>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</si>
  <si>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</si>
  <si>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</si>
  <si>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</si>
  <si>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</si>
  <si>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</si>
  <si>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</si>
  <si>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</si>
  <si>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</si>
  <si>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</si>
  <si>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</si>
  <si>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</si>
  <si>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</si>
  <si>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</si>
  <si>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</si>
  <si>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</si>
  <si>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</si>
  <si>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</si>
  <si>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</si>
  <si>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</si>
  <si>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</si>
  <si>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</si>
  <si>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</si>
  <si>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</si>
  <si>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</si>
  <si>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</si>
  <si>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</si>
  <si>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</si>
  <si>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</si>
  <si>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</si>
  <si>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</si>
  <si>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</si>
  <si>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</si>
  <si>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</si>
  <si>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</si>
  <si>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</si>
  <si>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</si>
  <si>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</si>
  <si>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</si>
  <si>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</si>
  <si>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</si>
  <si>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</si>
  <si>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</si>
  <si>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</si>
  <si>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</si>
  <si>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</si>
  <si>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</si>
  <si>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</si>
  <si>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</si>
  <si>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</si>
  <si>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</si>
  <si>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</si>
  <si>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</si>
  <si>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</si>
  <si>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</si>
  <si>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</si>
  <si>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</si>
  <si>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</si>
  <si>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</si>
  <si>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</si>
  <si>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</si>
  <si>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</si>
  <si>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</si>
  <si>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</si>
  <si>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</si>
  <si>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</si>
  <si>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</si>
  <si>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</si>
  <si>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</si>
  <si>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</si>
  <si>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</si>
  <si>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</si>
  <si>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</si>
  <si>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</si>
  <si>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</si>
  <si>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</si>
  <si>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</si>
  <si>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</si>
  <si>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</si>
  <si>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</si>
  <si>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</si>
  <si>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</si>
  <si>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</si>
  <si>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</si>
  <si>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</si>
  <si>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</si>
  <si>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</si>
  <si>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</si>
  <si>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</si>
  <si>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</si>
  <si>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</si>
  <si>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</si>
  <si>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</si>
  <si>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</si>
  <si>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</si>
  <si>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</si>
  <si>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</si>
  <si>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</si>
  <si>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</si>
  <si>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</si>
  <si>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</si>
  <si>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</si>
  <si>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</si>
  <si>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</si>
  <si>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</si>
  <si>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</si>
  <si>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</si>
  <si>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</si>
  <si>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</si>
  <si>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</si>
  <si>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</si>
  <si>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</si>
  <si>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</si>
  <si>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</si>
  <si>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</si>
  <si>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</si>
  <si>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</si>
  <si>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</si>
  <si>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</si>
  <si>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</si>
  <si>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</si>
  <si>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</si>
  <si>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</si>
  <si>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</si>
  <si>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</si>
  <si>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</si>
  <si>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</si>
  <si>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</si>
  <si>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</si>
  <si>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</si>
  <si>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</si>
  <si>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</si>
  <si>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</si>
  <si>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</si>
  <si>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</si>
  <si>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</si>
  <si>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</si>
  <si>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</si>
  <si>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</si>
  <si>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</si>
  <si>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</si>
  <si>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</si>
  <si>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</si>
  <si>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</si>
  <si>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</si>
  <si>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</si>
  <si>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</si>
  <si>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</si>
  <si>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</si>
  <si>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</si>
  <si>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</si>
  <si>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</si>
  <si>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</si>
  <si>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</si>
  <si>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</si>
  <si>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</si>
  <si>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</si>
  <si>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</si>
  <si>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</si>
  <si>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</si>
  <si>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</si>
  <si>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</si>
  <si>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</si>
  <si>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</si>
  <si>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</si>
  <si>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</si>
  <si>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</si>
  <si>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</si>
  <si>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</si>
  <si>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</si>
  <si>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</si>
  <si>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</si>
  <si>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</si>
  <si>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</si>
  <si>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</si>
  <si>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</si>
  <si>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</si>
  <si>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</si>
  <si>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</si>
  <si>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</si>
  <si>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</si>
  <si>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</si>
  <si>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</si>
  <si>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</si>
  <si>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</si>
  <si>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</si>
  <si>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</si>
  <si>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</si>
  <si>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</si>
  <si>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</si>
  <si>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</si>
  <si>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</si>
  <si>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</si>
  <si>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</si>
  <si>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</si>
  <si>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</si>
  <si>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</si>
  <si>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</si>
  <si>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</si>
  <si>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</si>
  <si>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</si>
  <si>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</si>
  <si>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</si>
  <si>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</si>
  <si>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</si>
  <si>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</si>
  <si>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</si>
  <si>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</si>
  <si>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</si>
  <si>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</si>
  <si>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</si>
  <si>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</si>
  <si>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</si>
  <si>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</si>
  <si>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</si>
  <si>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</si>
  <si>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</si>
  <si>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</si>
  <si>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</si>
  <si>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</si>
  <si>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</si>
  <si>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</si>
  <si>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</si>
  <si>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</si>
  <si>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</si>
  <si>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</si>
  <si>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</si>
  <si>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</si>
  <si>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</si>
  <si>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</si>
  <si>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</si>
  <si>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</si>
  <si>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</si>
  <si>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</si>
  <si>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</si>
  <si>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</si>
  <si>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</si>
  <si>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</si>
  <si>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</si>
  <si>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</si>
  <si>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</si>
  <si>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</si>
  <si>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</si>
  <si>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</si>
  <si>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</si>
  <si>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</si>
  <si>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</si>
  <si>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</si>
  <si>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</si>
  <si>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</si>
  <si>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</si>
  <si>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</si>
  <si>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</si>
  <si>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</si>
  <si>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</si>
  <si>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</si>
  <si>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</si>
  <si>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</si>
  <si>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</si>
  <si>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</si>
  <si>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</si>
  <si>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</si>
  <si>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</si>
  <si>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</si>
  <si>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</si>
  <si>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</si>
  <si>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</si>
  <si>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</si>
  <si>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</si>
  <si>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</si>
  <si>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</si>
  <si>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</si>
  <si>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</si>
  <si>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</si>
  <si>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</si>
  <si>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</si>
  <si>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</si>
  <si>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</si>
  <si>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</si>
  <si>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</si>
  <si>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</si>
  <si>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</si>
  <si>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</si>
  <si>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</si>
  <si>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</si>
  <si>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</si>
  <si>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</si>
  <si>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</si>
  <si>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</si>
  <si>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</si>
  <si>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</si>
  <si>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</si>
  <si>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</si>
  <si>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</si>
  <si>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</si>
  <si>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</si>
  <si>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</si>
  <si>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</si>
  <si>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</si>
  <si>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</si>
  <si>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</si>
  <si>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</si>
  <si>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</si>
  <si>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</si>
  <si>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</si>
  <si>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</si>
  <si>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</si>
  <si>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</si>
  <si>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</si>
  <si>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</si>
  <si>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</si>
  <si>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</si>
  <si>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</si>
  <si>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</si>
  <si>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</si>
  <si>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</si>
  <si>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</si>
  <si>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</si>
  <si>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</si>
  <si>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</si>
  <si>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</si>
  <si>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</si>
  <si>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</si>
  <si>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</si>
  <si>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</si>
  <si>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</si>
  <si>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</si>
  <si>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</si>
  <si>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</si>
  <si>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</si>
  <si>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</si>
  <si>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</si>
  <si>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</si>
  <si>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</si>
  <si>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</si>
  <si>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</si>
  <si>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</si>
  <si>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</si>
  <si>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</si>
  <si>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</si>
  <si>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</si>
  <si>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</si>
  <si>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</si>
  <si>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</si>
  <si>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</si>
  <si>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</si>
  <si>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</si>
  <si>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</si>
  <si>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</si>
  <si>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</si>
  <si>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</si>
  <si>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</si>
  <si>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</si>
  <si>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</si>
  <si>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</si>
  <si>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</si>
  <si>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</si>
  <si>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</si>
  <si>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</si>
  <si>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</si>
  <si>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</si>
  <si>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</si>
  <si>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</si>
  <si>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</si>
  <si>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</si>
  <si>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</si>
  <si>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</si>
  <si>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</si>
  <si>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</si>
  <si>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</si>
  <si>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</si>
  <si>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</si>
  <si>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</si>
  <si>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</si>
  <si>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</si>
  <si>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</si>
  <si>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</si>
  <si>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</si>
  <si>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</si>
  <si>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</si>
  <si>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</si>
  <si>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</si>
  <si>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</si>
  <si>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</si>
  <si>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</si>
  <si>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</si>
  <si>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</si>
  <si>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</si>
  <si>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</si>
  <si>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</si>
  <si>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</si>
  <si>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</si>
  <si>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</si>
  <si>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</si>
  <si>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</si>
  <si>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</si>
  <si>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</si>
  <si>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</si>
  <si>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</si>
  <si>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</si>
  <si>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</si>
  <si>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</si>
  <si>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</si>
  <si>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</si>
  <si>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</si>
  <si>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</si>
  <si>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</si>
  <si>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</si>
  <si>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</si>
  <si>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</si>
  <si>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</si>
  <si>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</si>
  <si>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</si>
  <si>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</si>
  <si>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</si>
  <si>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</si>
  <si>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</si>
  <si>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</si>
  <si>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</si>
  <si>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</si>
  <si>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</si>
  <si>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</si>
  <si>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</si>
  <si>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</si>
  <si>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</si>
  <si>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</si>
  <si>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</si>
  <si>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</si>
  <si>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</si>
  <si>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</si>
  <si>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</si>
  <si>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</si>
  <si>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</si>
  <si>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</si>
  <si>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</si>
  <si>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</si>
  <si>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</si>
  <si>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</si>
  <si>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</si>
  <si>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</si>
  <si>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</si>
  <si>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</si>
  <si>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</si>
  <si>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</si>
  <si>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</si>
  <si>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</si>
  <si>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</si>
  <si>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</si>
  <si>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</si>
  <si>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</si>
  <si>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</si>
  <si>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</si>
  <si>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</si>
  <si>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</si>
  <si>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</si>
  <si>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</si>
  <si>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</si>
  <si>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</si>
  <si>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</si>
  <si>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</si>
  <si>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</si>
  <si>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</si>
  <si>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</si>
  <si>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</si>
  <si>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</si>
  <si>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</si>
  <si>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</si>
  <si>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</si>
  <si>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</si>
  <si>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</si>
  <si>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</si>
  <si>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</si>
  <si>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</si>
  <si>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</si>
  <si>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</si>
  <si>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</si>
  <si>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</si>
  <si>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</si>
  <si>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</si>
  <si>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</si>
  <si>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</si>
  <si>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</si>
  <si>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</si>
  <si>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</si>
  <si>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</si>
  <si>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</si>
  <si>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</si>
  <si>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</si>
  <si>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</si>
  <si>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</si>
  <si>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</si>
  <si>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</si>
  <si>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</si>
  <si>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</si>
  <si>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</si>
  <si>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</si>
  <si>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</si>
  <si>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</si>
  <si>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</si>
  <si>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</si>
  <si>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</si>
  <si>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</si>
  <si>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</si>
  <si>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</si>
  <si>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</si>
  <si>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</si>
  <si>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</si>
  <si>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</si>
  <si>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</si>
  <si>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</si>
  <si>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</si>
  <si>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</si>
  <si>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</si>
  <si>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</si>
  <si>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</si>
  <si>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</si>
  <si>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</si>
  <si>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</si>
  <si>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</si>
  <si>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</si>
  <si>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</si>
  <si>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</si>
  <si>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</si>
  <si>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</si>
  <si>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</si>
  <si>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</si>
  <si>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</si>
  <si>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</si>
  <si>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</si>
  <si>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</si>
  <si>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</si>
  <si>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</si>
  <si>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</si>
  <si>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</si>
  <si>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</si>
  <si>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</si>
  <si>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</si>
  <si>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</si>
  <si>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</si>
  <si>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</si>
  <si>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</si>
  <si>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</si>
  <si>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</si>
  <si>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</si>
  <si>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</si>
  <si>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</si>
  <si>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</si>
  <si>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</si>
  <si>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</si>
  <si>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</si>
  <si>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</si>
  <si>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</si>
  <si>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</si>
  <si>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</si>
  <si>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</si>
  <si>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</si>
  <si>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</si>
  <si>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</si>
  <si>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</si>
  <si>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</si>
  <si>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</si>
  <si>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</si>
  <si>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</si>
  <si>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</si>
  <si>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</si>
  <si>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</si>
  <si>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</si>
  <si>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</si>
  <si>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</si>
  <si>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</si>
  <si>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</si>
  <si>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</si>
  <si>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</si>
  <si>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</si>
  <si>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</si>
  <si>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</si>
  <si>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</si>
  <si>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</si>
  <si>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</si>
  <si>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</si>
  <si>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</si>
  <si>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</si>
  <si>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</si>
  <si>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</si>
  <si>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</si>
  <si>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</si>
  <si>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</si>
  <si>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</si>
  <si>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</si>
  <si>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</si>
  <si>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</si>
  <si>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</si>
  <si>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</si>
  <si>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</si>
  <si>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</si>
  <si>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</si>
  <si>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</si>
  <si>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</si>
  <si>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</si>
  <si>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</si>
  <si>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</si>
  <si>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</si>
  <si>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</si>
  <si>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</si>
  <si>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</si>
  <si>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</si>
  <si>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</si>
  <si>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</si>
  <si>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</si>
  <si>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</si>
  <si>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</si>
  <si>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</si>
  <si>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</si>
  <si>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</si>
  <si>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</si>
  <si>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</si>
  <si>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</si>
  <si>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</si>
  <si>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</si>
  <si>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</si>
  <si>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</si>
  <si>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</si>
  <si>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</si>
  <si>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</si>
  <si>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</si>
  <si>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</si>
  <si>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</si>
  <si>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</si>
  <si>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</si>
  <si>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</si>
  <si>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</si>
  <si>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</si>
  <si>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</si>
  <si>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</si>
  <si>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</si>
  <si>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</si>
  <si>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</si>
  <si>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</si>
  <si>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</si>
  <si>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</si>
  <si>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</si>
  <si>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</si>
  <si>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</si>
  <si>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</si>
  <si>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</si>
  <si>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</si>
  <si>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</si>
  <si>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</si>
  <si>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</si>
  <si>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</si>
  <si>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</si>
  <si>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</si>
  <si>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</si>
  <si>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</si>
  <si>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</si>
  <si>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</si>
  <si>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</si>
  <si>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</si>
  <si>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</si>
  <si>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</si>
  <si>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</si>
  <si>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</si>
  <si>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</si>
  <si>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</si>
  <si>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</si>
  <si>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</si>
  <si>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</si>
  <si>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</si>
  <si>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</si>
  <si>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</si>
  <si>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</si>
  <si>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</si>
  <si>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</si>
  <si>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</si>
  <si>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</si>
  <si>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</si>
  <si>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</si>
  <si>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</si>
  <si>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</si>
  <si>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</si>
  <si>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</si>
  <si>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</si>
  <si>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</si>
  <si>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</si>
  <si>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</si>
  <si>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</si>
  <si>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</si>
  <si>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</si>
  <si>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</si>
  <si>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</si>
  <si>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</si>
  <si>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</si>
  <si>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</si>
  <si>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</si>
  <si>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</si>
  <si>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</si>
  <si>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</si>
  <si>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</si>
  <si>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</si>
  <si>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</si>
  <si>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</si>
  <si>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</si>
  <si>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</si>
  <si>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</si>
  <si>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</si>
  <si>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</si>
  <si>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</si>
  <si>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</si>
  <si>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</si>
  <si>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</si>
  <si>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</si>
  <si>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</si>
  <si>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</si>
  <si>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</si>
  <si>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</si>
  <si>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</si>
  <si>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</si>
  <si>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</si>
  <si>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</si>
  <si>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</si>
  <si>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</si>
  <si>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</si>
  <si>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</si>
  <si>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</si>
  <si>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</si>
  <si>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</si>
  <si>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</si>
  <si>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</si>
  <si>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</si>
  <si>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</si>
  <si>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</si>
  <si>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</si>
  <si>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</si>
  <si>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</si>
  <si>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</si>
  <si>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</si>
  <si>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</si>
  <si>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</si>
  <si>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</si>
  <si>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</si>
  <si>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</si>
  <si>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</si>
  <si>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</si>
  <si>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</si>
  <si>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</si>
  <si>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</si>
  <si>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</si>
  <si>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</si>
  <si>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</si>
  <si>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</si>
  <si>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</si>
  <si>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</si>
  <si>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</si>
  <si>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</si>
  <si>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</si>
  <si>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</si>
  <si>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</si>
  <si>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</si>
  <si>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</si>
  <si>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</si>
  <si>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</si>
  <si>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</si>
  <si>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</si>
  <si>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</si>
  <si>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</si>
  <si>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</si>
  <si>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</si>
  <si>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</si>
  <si>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</si>
  <si>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</si>
  <si>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</si>
  <si>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</si>
  <si>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</si>
  <si>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</si>
  <si>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</si>
  <si>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</si>
  <si>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</si>
  <si>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</si>
  <si>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</si>
  <si>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</si>
  <si>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</si>
  <si>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</si>
  <si>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</si>
  <si>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</si>
  <si>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</si>
  <si>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</si>
  <si>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</si>
  <si>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</si>
  <si>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</si>
  <si>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</si>
  <si>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</si>
  <si>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</si>
  <si>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</si>
  <si>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</si>
  <si>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</si>
  <si>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</si>
  <si>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</si>
  <si>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</si>
  <si>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</si>
  <si>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</si>
  <si>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</si>
  <si>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</si>
  <si>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</si>
  <si>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</si>
  <si>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</si>
  <si>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</si>
  <si>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</si>
  <si>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</si>
  <si>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</si>
  <si>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</si>
  <si>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</si>
  <si>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</si>
  <si>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</si>
  <si>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</si>
  <si>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</si>
  <si>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</si>
  <si>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</si>
  <si>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</si>
  <si>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</si>
  <si>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</si>
  <si>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</si>
  <si>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</si>
  <si>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</si>
  <si>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</si>
  <si>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</si>
  <si>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</si>
  <si>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</si>
  <si>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</si>
  <si>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</si>
  <si>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</si>
  <si>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</si>
  <si>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</si>
  <si>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</si>
  <si>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</si>
  <si>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</si>
  <si>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</si>
  <si>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</si>
  <si>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</si>
  <si>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</si>
  <si>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</si>
  <si>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</si>
  <si>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</si>
  <si>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</si>
  <si>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</si>
  <si>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</si>
  <si>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</si>
  <si>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</si>
  <si>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</si>
  <si>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</si>
  <si>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</si>
  <si>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</si>
  <si>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</si>
  <si>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</si>
  <si>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</si>
  <si>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</si>
  <si>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</si>
  <si>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</si>
  <si>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</si>
  <si>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</si>
  <si>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</si>
  <si>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</si>
  <si>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</si>
  <si>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</si>
  <si>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</si>
  <si>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</si>
  <si>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</si>
  <si>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</si>
  <si>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</si>
  <si>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</si>
  <si>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</si>
  <si>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</si>
  <si>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</si>
  <si>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</si>
  <si>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</si>
  <si>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</si>
  <si>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</si>
  <si>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</si>
  <si>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</si>
  <si>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</si>
  <si>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</si>
  <si>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</si>
  <si>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</si>
  <si>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</si>
  <si>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</si>
  <si>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</si>
  <si>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</si>
  <si>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</si>
  <si>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</si>
  <si>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</si>
  <si>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</si>
  <si>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</si>
  <si>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</si>
  <si>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</si>
  <si>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</si>
  <si>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</si>
  <si>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</si>
  <si>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</si>
  <si>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</si>
  <si>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</si>
  <si>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</si>
  <si>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</si>
  <si>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</si>
  <si>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</si>
  <si>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</si>
  <si>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</si>
  <si>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</si>
  <si>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</si>
  <si>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</si>
  <si>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</si>
  <si>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</si>
  <si>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</si>
  <si>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</si>
  <si>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</si>
  <si>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</si>
  <si>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</si>
  <si>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</si>
  <si>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</si>
  <si>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</si>
  <si>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</si>
  <si>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</si>
  <si>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</si>
  <si>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</si>
  <si>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</si>
  <si>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</si>
  <si>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</si>
  <si>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</si>
  <si>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</si>
  <si>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</si>
  <si>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</si>
  <si>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</si>
  <si>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</si>
  <si>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</si>
  <si>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</si>
  <si>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</si>
  <si>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</si>
  <si>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</si>
  <si>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</si>
  <si>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</si>
  <si>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</si>
  <si>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</si>
  <si>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</si>
  <si>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</si>
  <si>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</si>
  <si>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</si>
  <si>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</si>
  <si>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</si>
  <si>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</si>
  <si>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</si>
  <si>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</si>
  <si>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</si>
  <si>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</si>
  <si>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</si>
  <si>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</si>
  <si>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</si>
  <si>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</si>
  <si>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</si>
  <si>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</si>
  <si>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</si>
  <si>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</si>
  <si>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</si>
  <si>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</si>
  <si>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</si>
  <si>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</si>
  <si>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</si>
  <si>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</si>
  <si>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</si>
  <si>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</si>
  <si>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</si>
  <si>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</si>
  <si>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</si>
  <si>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</si>
  <si>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</si>
  <si>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</si>
  <si>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</si>
  <si>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</si>
  <si>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</si>
  <si>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</si>
  <si>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</si>
  <si>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</si>
  <si>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</si>
  <si>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</si>
  <si>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</si>
  <si>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</si>
  <si>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</si>
  <si>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</si>
  <si>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</si>
  <si>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</si>
  <si>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</si>
  <si>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</si>
  <si>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</si>
  <si>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</si>
  <si>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</si>
  <si>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</si>
  <si>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</si>
  <si>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</si>
  <si>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</si>
  <si>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</si>
  <si>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</si>
  <si>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</si>
  <si>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</si>
  <si>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</si>
  <si>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</si>
  <si>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</si>
  <si>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</si>
  <si>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</si>
  <si>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</si>
  <si>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</si>
  <si>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</si>
  <si>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</si>
  <si>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</si>
  <si>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</si>
  <si>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</si>
  <si>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</si>
  <si>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</si>
  <si>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</si>
  <si>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</si>
  <si>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</si>
  <si>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</si>
  <si>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</si>
  <si>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</si>
  <si>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</si>
  <si>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</si>
  <si>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</si>
  <si>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</si>
  <si>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</si>
  <si>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</si>
  <si>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</si>
  <si>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</si>
  <si>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</si>
  <si>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</si>
  <si>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</si>
  <si>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</si>
  <si>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</si>
  <si>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</si>
  <si>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</si>
  <si>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</si>
  <si>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</si>
  <si>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</si>
  <si>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</si>
  <si>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</si>
  <si>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</si>
  <si>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</si>
  <si>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</si>
  <si>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</si>
  <si>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</si>
  <si>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</si>
  <si>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</si>
  <si>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</si>
  <si>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</si>
  <si>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</si>
  <si>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</si>
  <si>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</si>
  <si>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</si>
  <si>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</si>
  <si>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</si>
  <si>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</si>
  <si>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</si>
  <si>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</si>
  <si>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</si>
  <si>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</si>
  <si>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</si>
  <si>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</si>
  <si>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</si>
  <si>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</si>
  <si>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</si>
  <si>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</si>
  <si>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</si>
  <si>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</si>
  <si>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</si>
  <si>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</si>
  <si>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</si>
  <si>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</si>
  <si>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</si>
  <si>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</si>
  <si>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</si>
  <si>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</si>
  <si>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</si>
  <si>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</si>
  <si>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</si>
  <si>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</si>
  <si>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</si>
  <si>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</si>
  <si>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</si>
  <si>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</si>
  <si>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</si>
  <si>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</si>
  <si>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</si>
  <si>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</si>
  <si>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</si>
  <si>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</si>
  <si>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</si>
  <si>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</si>
  <si>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</si>
  <si>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</si>
  <si>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</si>
  <si>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</si>
  <si>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</si>
  <si>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</si>
  <si>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</si>
  <si>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</si>
  <si>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</si>
  <si>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</si>
  <si>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</si>
  <si>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</si>
  <si>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</si>
  <si>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</si>
  <si>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</si>
  <si>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</si>
  <si>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</si>
  <si>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</si>
  <si>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</si>
  <si>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</si>
  <si>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</si>
  <si>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</si>
  <si>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</si>
  <si>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</si>
  <si>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</si>
  <si>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</si>
  <si>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</si>
  <si>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</si>
  <si>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</si>
  <si>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</si>
  <si>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</si>
  <si>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</si>
  <si>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</si>
  <si>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</si>
  <si>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</si>
  <si>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</si>
  <si>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</si>
  <si>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</si>
  <si>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</si>
  <si>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</si>
  <si>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</si>
  <si>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</si>
  <si>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</si>
  <si>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</si>
  <si>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</si>
  <si>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</si>
  <si>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</si>
  <si>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</si>
  <si>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</si>
  <si>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</si>
  <si>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</si>
  <si>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</si>
  <si>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</si>
  <si>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</si>
  <si>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</si>
  <si>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</si>
  <si>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</si>
  <si>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</si>
  <si>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</si>
  <si>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</si>
  <si>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</si>
  <si>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</si>
  <si>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</si>
  <si>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</si>
  <si>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</si>
  <si>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</si>
  <si>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</si>
  <si>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</si>
  <si>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</si>
  <si>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</si>
  <si>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</si>
  <si>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</si>
  <si>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</si>
  <si>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</si>
  <si>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</si>
  <si>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</si>
  <si>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</si>
  <si>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</si>
  <si>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</si>
  <si>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</si>
  <si>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</si>
  <si>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</si>
  <si>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</si>
  <si>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</si>
  <si>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</si>
  <si>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</si>
  <si>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</si>
  <si>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</si>
  <si>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</si>
  <si>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</si>
  <si>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</si>
  <si>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</si>
  <si>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</si>
  <si>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</si>
  <si>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</si>
  <si>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</si>
  <si>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</si>
  <si>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</si>
  <si>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</si>
  <si>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</si>
  <si>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</si>
  <si>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</si>
  <si>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</si>
  <si>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</si>
  <si>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</si>
  <si>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</si>
  <si>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</si>
  <si>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</si>
  <si>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</si>
  <si>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</si>
  <si>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</si>
  <si>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</si>
  <si>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</si>
  <si>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</si>
  <si>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</si>
  <si>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</si>
  <si>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</si>
  <si>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</si>
  <si>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</si>
  <si>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</si>
  <si>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</si>
  <si>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</si>
  <si>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</si>
  <si>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</si>
  <si>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</si>
  <si>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</si>
  <si>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</si>
  <si>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</si>
  <si>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</si>
  <si>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</si>
  <si>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</si>
  <si>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</si>
  <si>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</si>
  <si>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</si>
  <si>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</si>
  <si>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</si>
  <si>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</si>
  <si>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</si>
  <si>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</si>
  <si>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</si>
  <si>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</si>
  <si>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</si>
  <si>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</si>
  <si>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</si>
  <si>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</si>
  <si>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</si>
  <si>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</si>
  <si>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</si>
  <si>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</si>
  <si>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</si>
  <si>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</si>
  <si>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</si>
  <si>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</si>
  <si>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</si>
  <si>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</si>
  <si>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</si>
  <si>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</si>
  <si>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</si>
  <si>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</si>
  <si>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</si>
  <si>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</si>
  <si>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</si>
  <si>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</si>
  <si>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</si>
  <si>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</si>
  <si>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</si>
  <si>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</si>
  <si>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</si>
  <si>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</si>
  <si>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</si>
  <si>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</si>
  <si>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</si>
  <si>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</si>
  <si>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</si>
  <si>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</si>
  <si>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</si>
  <si>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</si>
  <si>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</si>
  <si>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</si>
  <si>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</si>
  <si>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</si>
  <si>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</si>
  <si>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</si>
  <si>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</si>
  <si>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</si>
  <si>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</si>
  <si>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</si>
  <si>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</si>
  <si>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</si>
  <si>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</si>
  <si>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</si>
  <si>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</si>
  <si>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</si>
  <si>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</si>
  <si>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</si>
  <si>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</si>
  <si>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</si>
  <si>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</si>
  <si>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</si>
  <si>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</si>
  <si>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</si>
  <si>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</si>
  <si>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</si>
  <si>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</si>
  <si>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</si>
  <si>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</si>
  <si>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</si>
  <si>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</si>
  <si>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</si>
  <si>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</si>
  <si>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</si>
  <si>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</si>
  <si>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</si>
  <si>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</si>
  <si>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</si>
  <si>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</si>
  <si>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</si>
  <si>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</si>
  <si>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</si>
  <si>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</si>
  <si>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</si>
  <si>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</si>
  <si>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</si>
  <si>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</si>
  <si>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</si>
  <si>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</si>
  <si>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</si>
  <si>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</si>
  <si>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</si>
  <si>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</si>
  <si>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</si>
  <si>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</si>
  <si>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</si>
  <si>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</si>
  <si>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</si>
  <si>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</si>
  <si>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</si>
  <si>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</si>
  <si>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</si>
  <si>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</si>
  <si>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</si>
  <si>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</si>
  <si>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</si>
  <si>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</si>
  <si>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</si>
  <si>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</si>
  <si>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</si>
  <si>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</si>
  <si>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</si>
  <si>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</si>
  <si>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</si>
  <si>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</si>
  <si>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</si>
  <si>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</si>
  <si>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</si>
  <si>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</si>
  <si>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</si>
  <si>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</si>
  <si>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</si>
  <si>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</si>
  <si>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</si>
  <si>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</si>
  <si>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</si>
  <si>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</si>
  <si>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</si>
  <si>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</si>
  <si>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</si>
  <si>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</si>
  <si>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</si>
  <si>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</si>
  <si>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</si>
  <si>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</si>
  <si>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</si>
  <si>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</si>
  <si>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</si>
  <si>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</si>
  <si>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</si>
  <si>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</si>
  <si>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</si>
  <si>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</si>
  <si>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</si>
  <si>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</si>
  <si>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</si>
  <si>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</si>
  <si>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</si>
  <si>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</si>
  <si>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</si>
  <si>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</si>
  <si>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</si>
  <si>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</si>
  <si>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</si>
  <si>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</si>
  <si>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</si>
  <si>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</si>
  <si>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</si>
  <si>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</si>
  <si>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</si>
  <si>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</si>
  <si>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</si>
  <si>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</si>
  <si>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</si>
  <si>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</si>
  <si>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</si>
  <si>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</si>
  <si>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</si>
  <si>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</si>
  <si>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</si>
  <si>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</si>
  <si>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</si>
  <si>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</si>
  <si>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</si>
  <si>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</si>
  <si>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</si>
  <si>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</si>
  <si>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</si>
  <si>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</si>
  <si>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</si>
  <si>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</si>
  <si>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</si>
  <si>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</si>
  <si>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</si>
  <si>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</si>
  <si>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</si>
  <si>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</si>
  <si>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</si>
  <si>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</si>
  <si>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</si>
  <si>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</si>
  <si>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</si>
  <si>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</si>
  <si>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</si>
  <si>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</si>
  <si>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</si>
  <si>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</si>
  <si>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</si>
  <si>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</si>
  <si>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</si>
  <si>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</si>
  <si>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</si>
  <si>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</si>
  <si>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</si>
  <si>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</si>
  <si>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</si>
  <si>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</si>
  <si>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</si>
  <si>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</si>
  <si>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</si>
  <si>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</si>
  <si>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</si>
  <si>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</si>
  <si>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</si>
  <si>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</si>
  <si>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</si>
  <si>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</si>
  <si>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</si>
  <si>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</si>
  <si>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</si>
  <si>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</si>
  <si>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</si>
  <si>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</si>
  <si>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</si>
  <si>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</si>
  <si>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</si>
  <si>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</si>
  <si>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</si>
  <si>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</si>
  <si>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</si>
  <si>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</si>
  <si>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</si>
  <si>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</si>
  <si>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</si>
  <si>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</si>
  <si>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</si>
  <si>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</si>
  <si>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</si>
  <si>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</si>
  <si>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</si>
  <si>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</si>
  <si>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</si>
  <si>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</si>
  <si>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</si>
  <si>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</si>
  <si>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</si>
  <si>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</si>
  <si>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</si>
  <si>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</si>
  <si>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</si>
  <si>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</si>
  <si>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</si>
  <si>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</si>
  <si>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</si>
  <si>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</si>
  <si>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</si>
  <si>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</si>
  <si>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</si>
  <si>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</si>
  <si>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</si>
  <si>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</si>
  <si>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</si>
  <si>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</si>
  <si>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</si>
  <si>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</si>
  <si>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</si>
  <si>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</si>
  <si>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</si>
  <si>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</si>
  <si>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</si>
  <si>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</si>
  <si>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</si>
  <si>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</si>
  <si>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</si>
  <si>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</si>
  <si>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</si>
  <si>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</si>
  <si>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</si>
  <si>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</si>
  <si>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</si>
  <si>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</si>
  <si>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</si>
  <si>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</si>
  <si>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</si>
  <si>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</si>
  <si>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</si>
  <si>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</si>
  <si>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</si>
  <si>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</si>
  <si>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</si>
  <si>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</si>
  <si>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</si>
  <si>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</si>
  <si>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</si>
  <si>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</si>
  <si>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</si>
  <si>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</si>
  <si>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</si>
  <si>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</si>
  <si>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</si>
  <si>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</si>
  <si>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</si>
  <si>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</si>
  <si>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</si>
  <si>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</si>
  <si>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</si>
  <si>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</si>
  <si>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</si>
  <si>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</si>
  <si>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</si>
  <si>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</si>
  <si>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</si>
  <si>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</si>
  <si>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</si>
  <si>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</si>
  <si>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</si>
  <si>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</si>
  <si>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</si>
  <si>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</si>
  <si>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</si>
  <si>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</si>
  <si>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</si>
  <si>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</si>
  <si>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</si>
  <si>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</si>
  <si>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</si>
  <si>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</si>
  <si>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</si>
  <si>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</si>
  <si>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</si>
  <si>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</si>
  <si>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</si>
  <si>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</si>
  <si>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</si>
  <si>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</si>
  <si>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</si>
  <si>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</si>
  <si>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</si>
  <si>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</si>
  <si>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</si>
  <si>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</si>
  <si>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</si>
  <si>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</si>
  <si>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</si>
  <si>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</si>
  <si>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</si>
  <si>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</si>
  <si>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</si>
  <si>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</si>
  <si>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</si>
  <si>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</si>
  <si>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</si>
  <si>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</si>
  <si>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</si>
  <si>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</si>
  <si>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</si>
  <si>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</si>
  <si>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</si>
  <si>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</si>
  <si>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</si>
  <si>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</si>
  <si>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</si>
  <si>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</si>
  <si>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</si>
  <si>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</si>
  <si>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</si>
  <si>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</si>
  <si>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</si>
  <si>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</si>
  <si>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</si>
  <si>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</si>
  <si>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</si>
  <si>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</si>
  <si>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</si>
  <si>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</si>
  <si>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</si>
  <si>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</si>
  <si>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</si>
  <si>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</si>
  <si>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</si>
  <si>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</si>
  <si>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</si>
  <si>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</si>
  <si>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</si>
  <si>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</si>
  <si>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</si>
  <si>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</si>
  <si>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</si>
  <si>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</si>
  <si>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</si>
  <si>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</si>
  <si>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</si>
  <si>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</si>
  <si>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</si>
  <si>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</si>
  <si>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</si>
  <si>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</si>
  <si>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</si>
  <si>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</si>
  <si>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</si>
  <si>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</si>
  <si>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</si>
  <si>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</si>
  <si>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</si>
  <si>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</si>
  <si>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</si>
  <si>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</si>
  <si>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</si>
  <si>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</si>
  <si>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</si>
  <si>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</si>
  <si>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</si>
  <si>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</si>
  <si>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</si>
  <si>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</si>
  <si>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</si>
  <si>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</si>
  <si>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</si>
  <si>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</si>
  <si>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</si>
  <si>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</si>
  <si>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</si>
  <si>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</si>
  <si>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</si>
  <si>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</si>
  <si>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</si>
  <si>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</si>
  <si>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</si>
  <si>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</si>
  <si>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</si>
  <si>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</si>
  <si>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</si>
  <si>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</si>
  <si>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</si>
  <si>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</si>
  <si>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</si>
  <si>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</si>
  <si>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</si>
  <si>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</si>
  <si>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</si>
  <si>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</si>
  <si>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</si>
  <si>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</si>
  <si>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</si>
  <si>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</si>
  <si>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</si>
  <si>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</si>
  <si>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</si>
  <si>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</si>
  <si>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</si>
  <si>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</si>
  <si>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</si>
  <si>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</si>
  <si>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</si>
  <si>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</si>
  <si>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</si>
  <si>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</si>
  <si>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</si>
  <si>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</si>
  <si>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</si>
  <si>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</si>
  <si>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</si>
  <si>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</si>
  <si>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</si>
  <si>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</si>
  <si>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</si>
  <si>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</si>
  <si>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</si>
  <si>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</si>
  <si>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</si>
  <si>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</si>
  <si>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</si>
  <si>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</si>
  <si>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</si>
  <si>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</si>
  <si>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</si>
  <si>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</si>
  <si>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</si>
  <si>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</si>
  <si>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</si>
  <si>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</si>
  <si>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</si>
  <si>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</si>
  <si>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</si>
  <si>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</si>
  <si>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</si>
  <si>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</si>
  <si>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</si>
  <si>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</si>
  <si>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</si>
  <si>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</si>
  <si>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</si>
  <si>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</si>
  <si>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</si>
  <si>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</si>
  <si>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</si>
  <si>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</si>
  <si>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</si>
  <si>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</si>
  <si>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</si>
  <si>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</si>
  <si>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</si>
  <si>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</si>
  <si>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</si>
  <si>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</si>
  <si>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</si>
  <si>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</si>
  <si>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</si>
  <si>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</si>
  <si>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</si>
  <si>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</si>
  <si>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</si>
  <si>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</si>
  <si>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</si>
  <si>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</si>
  <si>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</si>
  <si>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</si>
  <si>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</si>
  <si>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</si>
  <si>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</si>
  <si>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</si>
  <si>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</si>
  <si>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</si>
  <si>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</si>
  <si>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</si>
  <si>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</si>
  <si>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</si>
  <si>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</si>
  <si>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</si>
  <si>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</si>
  <si>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</si>
  <si>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</si>
  <si>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</si>
  <si>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</si>
  <si>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</si>
  <si>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</si>
  <si>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</si>
  <si>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</si>
  <si>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</si>
  <si>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</si>
  <si>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</si>
  <si>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</si>
  <si>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</si>
  <si>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</si>
  <si>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</si>
  <si>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</si>
  <si>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</si>
  <si>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</si>
  <si>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</si>
  <si>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</si>
  <si>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</si>
  <si>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</si>
  <si>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</si>
  <si>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</si>
  <si>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</si>
  <si>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</si>
  <si>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</si>
  <si>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</si>
  <si>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</si>
  <si>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</si>
  <si>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</si>
  <si>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</si>
  <si>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</si>
  <si>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</si>
  <si>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</si>
  <si>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</si>
  <si>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</si>
  <si>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</si>
  <si>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</si>
  <si>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</si>
  <si>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</si>
  <si>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</si>
  <si>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</si>
  <si>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</si>
  <si>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</si>
  <si>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</si>
  <si>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</si>
  <si>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</si>
  <si>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</si>
  <si>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</si>
  <si>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</si>
  <si>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</si>
  <si>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</si>
  <si>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</si>
  <si>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</si>
  <si>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</si>
  <si>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</si>
  <si>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</si>
  <si>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</si>
  <si>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</si>
  <si>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</si>
  <si>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</si>
  <si>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</si>
  <si>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</si>
  <si>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</si>
  <si>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</si>
  <si>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</si>
  <si>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</si>
  <si>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</si>
  <si>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</si>
  <si>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</si>
  <si>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</si>
  <si>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</si>
  <si>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</si>
  <si>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</si>
  <si>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</si>
  <si>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</si>
  <si>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</si>
  <si>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</si>
  <si>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</si>
  <si>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</si>
  <si>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</si>
  <si>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</si>
  <si>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</si>
  <si>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</si>
  <si>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</si>
  <si>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</si>
  <si>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</si>
  <si>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</si>
  <si>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</si>
  <si>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</si>
  <si>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</si>
  <si>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</si>
  <si>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</si>
  <si>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</si>
  <si>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</si>
  <si>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</si>
  <si>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</si>
  <si>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</si>
  <si>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</si>
  <si>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</si>
  <si>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</si>
  <si>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</si>
  <si>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</si>
  <si>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</si>
  <si>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</si>
  <si>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</si>
  <si>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</si>
  <si>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</si>
  <si>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</si>
  <si>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</si>
  <si>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</si>
  <si>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</si>
  <si>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</si>
  <si>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</si>
  <si>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</si>
  <si>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</si>
  <si>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</si>
  <si>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</si>
  <si>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</si>
  <si>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</si>
  <si>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</si>
  <si>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</si>
  <si>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</si>
  <si>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</si>
  <si>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</si>
  <si>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</si>
  <si>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</si>
  <si>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</si>
  <si>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</si>
  <si>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</si>
  <si>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</si>
  <si>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</si>
  <si>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</si>
  <si>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</si>
  <si>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</si>
  <si>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</si>
  <si>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</si>
  <si>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</si>
  <si>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</si>
  <si>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</si>
  <si>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</si>
  <si>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</si>
  <si>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</si>
  <si>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</si>
  <si>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</si>
  <si>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</si>
  <si>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</si>
  <si>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</si>
  <si>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</si>
  <si>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</si>
  <si>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</si>
  <si>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</si>
  <si>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</si>
  <si>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</si>
  <si>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</si>
  <si>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</si>
  <si>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</si>
  <si>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</si>
  <si>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</si>
  <si>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</si>
  <si>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</si>
  <si>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</si>
  <si>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</si>
  <si>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</si>
  <si>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</si>
  <si>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</si>
  <si>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</si>
  <si>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</si>
  <si>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</si>
  <si>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</si>
  <si>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</si>
  <si>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</si>
  <si>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</si>
  <si>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</si>
  <si>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</si>
  <si>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</si>
  <si>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</si>
  <si>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</si>
  <si>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</si>
  <si>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</si>
  <si>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</si>
  <si>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</si>
  <si>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</si>
  <si>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</si>
  <si>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</si>
  <si>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</si>
  <si>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</si>
  <si>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</si>
  <si>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</si>
  <si>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</si>
  <si>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</si>
  <si>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</si>
  <si>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</si>
  <si>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</si>
  <si>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</si>
  <si>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</si>
  <si>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</si>
  <si>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</si>
  <si>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</si>
  <si>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</si>
  <si>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</si>
  <si>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</si>
  <si>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</si>
  <si>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</si>
  <si>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</si>
  <si>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</si>
  <si>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</si>
  <si>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</si>
  <si>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</si>
  <si>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</si>
  <si>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</si>
  <si>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</si>
  <si>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</si>
  <si>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</si>
  <si>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</si>
  <si>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</si>
  <si>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</si>
  <si>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</si>
  <si>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</si>
  <si>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</si>
  <si>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</si>
  <si>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</si>
  <si>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</si>
  <si>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</si>
  <si>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</si>
  <si>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</si>
  <si>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</si>
  <si>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</si>
  <si>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</si>
  <si>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</si>
  <si>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</si>
  <si>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</si>
  <si>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</si>
  <si>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</si>
  <si>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</si>
  <si>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</si>
  <si>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</si>
  <si>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</si>
  <si>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</si>
  <si>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</si>
  <si>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</si>
  <si>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</si>
  <si>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</si>
  <si>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</si>
  <si>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</si>
  <si>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</si>
  <si>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</si>
  <si>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</si>
  <si>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</si>
  <si>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</si>
  <si>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</si>
  <si>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</si>
  <si>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</si>
  <si>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</si>
  <si>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</si>
  <si>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</si>
  <si>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</si>
  <si>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</si>
  <si>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</si>
  <si>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</si>
  <si>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</si>
  <si>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</si>
  <si>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</si>
  <si>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</si>
  <si>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</si>
  <si>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</si>
  <si>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</si>
  <si>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</si>
  <si>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</si>
  <si>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</si>
  <si>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</si>
  <si>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</si>
  <si>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</si>
  <si>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</si>
  <si>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</si>
  <si>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</si>
  <si>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</si>
  <si>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</si>
  <si>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</si>
  <si>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</si>
  <si>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</si>
  <si>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</si>
  <si>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</si>
  <si>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</si>
  <si>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</si>
  <si>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</si>
  <si>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</si>
  <si>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</si>
  <si>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</si>
  <si>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</si>
  <si>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</si>
  <si>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</si>
  <si>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</si>
  <si>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</si>
  <si>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</si>
  <si>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</si>
  <si>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</si>
  <si>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</si>
  <si>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</si>
  <si>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</si>
  <si>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</si>
  <si>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</si>
  <si>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</si>
  <si>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</si>
  <si>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</si>
  <si>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</si>
  <si>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</si>
  <si>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</si>
  <si>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</si>
  <si>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</si>
  <si>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</si>
  <si>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</si>
  <si>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</si>
  <si>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</si>
  <si>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</si>
  <si>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</si>
  <si>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</si>
  <si>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</si>
  <si>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</si>
  <si>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</si>
  <si>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</si>
  <si>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</si>
  <si>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</si>
  <si>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</si>
  <si>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</si>
  <si>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</si>
  <si>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</si>
  <si>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</si>
  <si>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</si>
  <si>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</si>
  <si>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</si>
  <si>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</si>
  <si>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</si>
  <si>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</si>
  <si>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</si>
  <si>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</si>
  <si>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</si>
  <si>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</si>
  <si>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</si>
  <si>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</si>
  <si>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</si>
  <si>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</si>
  <si>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</si>
  <si>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</si>
  <si>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</si>
  <si>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</si>
  <si>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</si>
  <si>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</si>
  <si>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</si>
  <si>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</si>
  <si>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</si>
  <si>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</si>
  <si>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</si>
  <si>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</si>
  <si>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</si>
  <si>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</si>
  <si>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</si>
  <si>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</si>
  <si>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</si>
  <si>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</si>
  <si>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</si>
  <si>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</si>
  <si>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</si>
  <si>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</si>
  <si>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</si>
  <si>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</si>
  <si>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</si>
  <si>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</si>
  <si>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</si>
  <si>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</si>
  <si>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</si>
  <si>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</si>
  <si>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</si>
  <si>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</si>
  <si>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</si>
  <si>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</si>
  <si>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</si>
  <si>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</si>
  <si>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</si>
  <si>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</si>
  <si>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</si>
  <si>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</si>
  <si>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</si>
  <si>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</si>
  <si>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</si>
  <si>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</si>
  <si>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</si>
  <si>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</si>
  <si>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</si>
  <si>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</si>
  <si>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</si>
  <si>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</si>
  <si>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</si>
  <si>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</si>
  <si>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</si>
  <si>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</si>
  <si>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</si>
  <si>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</si>
  <si>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</si>
  <si>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</si>
  <si>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</si>
  <si>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</si>
  <si>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</si>
  <si>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</si>
  <si>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</si>
  <si>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</si>
  <si>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</si>
  <si>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</si>
  <si>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</si>
  <si>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</si>
  <si>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</si>
  <si>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</si>
  <si>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</si>
  <si>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</si>
  <si>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</si>
  <si>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</si>
  <si>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</si>
  <si>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</si>
  <si>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</si>
  <si>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</si>
  <si>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</si>
  <si>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</si>
  <si>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</si>
  <si>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</si>
  <si>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</si>
  <si>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</si>
  <si>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</si>
  <si>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</si>
  <si>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</si>
  <si>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</si>
  <si>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</si>
  <si>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</si>
  <si>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</si>
  <si>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</si>
  <si>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</si>
  <si>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</si>
  <si>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</si>
  <si>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</si>
  <si>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</si>
  <si>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</si>
  <si>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</si>
  <si>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</si>
  <si>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</si>
  <si>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</si>
  <si>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</si>
  <si>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</si>
  <si>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</si>
  <si>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</si>
  <si>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</si>
  <si>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</si>
  <si>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</si>
  <si>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</si>
  <si>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</si>
  <si>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</si>
  <si>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</si>
  <si>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</si>
  <si>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</si>
  <si>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</si>
  <si>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</si>
  <si>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</si>
  <si>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</si>
  <si>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</si>
  <si>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</si>
  <si>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</si>
  <si>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</si>
  <si>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</si>
  <si>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</si>
  <si>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</si>
  <si>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</si>
  <si>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</si>
  <si>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</si>
  <si>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</si>
  <si>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</si>
  <si>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</si>
  <si>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</si>
  <si>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</si>
  <si>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</si>
  <si>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</si>
  <si>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</si>
  <si>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</si>
  <si>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</si>
  <si>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</si>
  <si>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</si>
  <si>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</si>
  <si>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</si>
  <si>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</si>
  <si>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</si>
  <si>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</si>
  <si>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</si>
  <si>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</si>
  <si>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</si>
  <si>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</si>
  <si>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</si>
  <si>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</si>
  <si>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</si>
  <si>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</si>
  <si>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</si>
  <si>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</si>
  <si>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</si>
  <si>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</si>
  <si>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</si>
  <si>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</si>
  <si>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</si>
  <si>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</si>
  <si>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</si>
  <si>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</si>
  <si>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</si>
  <si>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</si>
  <si>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</si>
  <si>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</si>
  <si>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</si>
  <si>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</si>
  <si>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</si>
  <si>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</si>
  <si>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</si>
  <si>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</si>
  <si>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</si>
  <si>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</si>
  <si>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</si>
  <si>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</si>
  <si>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</si>
  <si>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</si>
  <si>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</si>
  <si>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</si>
  <si>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</si>
  <si>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</si>
  <si>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</si>
  <si>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</si>
  <si>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</si>
  <si>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</si>
  <si>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</si>
  <si>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</si>
  <si>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</si>
  <si>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</si>
  <si>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</si>
  <si>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</si>
  <si>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</si>
  <si>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</si>
  <si>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</si>
  <si>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</si>
  <si>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</si>
  <si>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</si>
  <si>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</si>
  <si>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</si>
  <si>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</si>
  <si>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</si>
  <si>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</si>
  <si>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</si>
  <si>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</si>
  <si>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</si>
  <si>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</si>
  <si>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</si>
  <si>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</si>
  <si>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</si>
  <si>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</si>
  <si>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</si>
  <si>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</si>
  <si>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</si>
  <si>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</si>
  <si>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</si>
  <si>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</si>
  <si>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</si>
  <si>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</si>
  <si>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</si>
  <si>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</si>
  <si>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</si>
  <si>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</si>
  <si>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</si>
  <si>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</si>
  <si>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</si>
  <si>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</si>
  <si>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</si>
  <si>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</si>
  <si>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</si>
  <si>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</si>
  <si>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</si>
  <si>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</si>
  <si>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</si>
  <si>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</si>
  <si>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</si>
  <si>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</si>
  <si>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</si>
  <si>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</si>
  <si>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</si>
  <si>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</si>
  <si>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</si>
  <si>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</si>
  <si>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</si>
  <si>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</si>
  <si>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</si>
  <si>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</si>
  <si>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</si>
  <si>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</si>
  <si>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</si>
  <si>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</si>
  <si>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</si>
  <si>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</si>
  <si>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</si>
  <si>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</si>
  <si>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</si>
  <si>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</si>
  <si>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</si>
  <si>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</si>
  <si>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</si>
  <si>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</si>
  <si>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</si>
  <si>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</si>
  <si>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</si>
  <si>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</si>
  <si>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</si>
  <si>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</si>
  <si>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</si>
  <si>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</si>
  <si>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</si>
  <si>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</si>
  <si>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</si>
  <si>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</si>
  <si>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</si>
  <si>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</si>
  <si>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</si>
  <si>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</si>
  <si>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</si>
  <si>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</si>
  <si>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</si>
  <si>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</si>
  <si>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</si>
  <si>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</si>
  <si>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</si>
  <si>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</si>
  <si>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</si>
  <si>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</si>
  <si>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</si>
  <si>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</si>
  <si>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</si>
  <si>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</si>
  <si>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</si>
  <si>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</si>
  <si>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</si>
  <si>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</si>
  <si>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</si>
  <si>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</si>
  <si>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</si>
  <si>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</si>
  <si>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</si>
  <si>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</si>
  <si>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</si>
  <si>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</si>
  <si>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</si>
  <si>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</si>
  <si>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</si>
  <si>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</si>
  <si>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</si>
  <si>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</si>
  <si>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</si>
  <si>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</si>
  <si>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</si>
  <si>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</si>
  <si>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</si>
  <si>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</si>
  <si>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</si>
  <si>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</si>
  <si>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</si>
  <si>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</si>
  <si>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</si>
  <si>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</si>
  <si>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</si>
  <si>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</si>
  <si>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</si>
  <si>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</si>
  <si>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</si>
  <si>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</si>
  <si>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</si>
  <si>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</si>
  <si>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</si>
  <si>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</si>
  <si>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</si>
  <si>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</si>
  <si>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</si>
  <si>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</si>
  <si>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</si>
  <si>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</si>
  <si>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</si>
  <si>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</si>
  <si>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</si>
  <si>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</si>
  <si>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</si>
  <si>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</si>
  <si>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</si>
  <si>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</si>
  <si>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</si>
  <si>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</si>
  <si>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</si>
  <si>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</si>
  <si>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</si>
  <si>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</si>
  <si>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</si>
  <si>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</si>
  <si>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</si>
  <si>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</si>
  <si>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</si>
  <si>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</si>
  <si>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</si>
  <si>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</si>
  <si>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</si>
  <si>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</si>
  <si>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</si>
  <si>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</si>
  <si>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</si>
  <si>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</si>
  <si>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</si>
  <si>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</si>
  <si>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</si>
  <si>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</si>
  <si>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</si>
  <si>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</si>
  <si>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</si>
  <si>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</si>
  <si>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</si>
  <si>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</si>
  <si>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</si>
  <si>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</si>
  <si>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</si>
  <si>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</si>
  <si>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</si>
  <si>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</si>
  <si>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</si>
  <si>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</si>
  <si>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</si>
  <si>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</si>
  <si>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</si>
  <si>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</si>
  <si>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</si>
  <si>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</si>
  <si>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</si>
  <si>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</si>
  <si>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</si>
  <si>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</si>
  <si>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</si>
  <si>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</si>
  <si>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</si>
  <si>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</si>
  <si>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</si>
  <si>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</si>
  <si>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</si>
  <si>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</si>
  <si>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</si>
  <si>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</si>
  <si>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</si>
  <si>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</si>
  <si>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</si>
  <si>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</si>
  <si>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</si>
  <si>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</si>
  <si>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</si>
  <si>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</si>
  <si>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</si>
  <si>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</si>
  <si>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</si>
  <si>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</si>
  <si>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</si>
  <si>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</si>
  <si>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</si>
  <si>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</si>
  <si>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</si>
  <si>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</si>
  <si>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</si>
  <si>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</si>
  <si>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</si>
  <si>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</si>
  <si>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</si>
  <si>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</si>
  <si>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</si>
  <si>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</si>
  <si>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</si>
  <si>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</si>
  <si>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</si>
  <si>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</si>
  <si>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</si>
  <si>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</si>
  <si>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</si>
  <si>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</si>
  <si>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</si>
  <si>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</si>
  <si>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</si>
  <si>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</si>
  <si>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</si>
  <si>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</si>
  <si>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</si>
  <si>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</si>
  <si>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</si>
  <si>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</si>
  <si>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</si>
  <si>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</si>
  <si>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</si>
  <si>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</si>
  <si>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</si>
  <si>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</si>
  <si>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</si>
  <si>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</si>
  <si>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</si>
  <si>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</si>
  <si>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</si>
  <si>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</si>
  <si>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</si>
  <si>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</si>
  <si>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</si>
  <si>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</si>
  <si>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</si>
  <si>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</si>
  <si>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</si>
  <si>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</si>
  <si>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</si>
  <si>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</si>
  <si>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</si>
  <si>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</si>
  <si>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</si>
  <si>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</si>
  <si>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</si>
  <si>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</si>
  <si>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</si>
  <si>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</si>
  <si>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</si>
  <si>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</si>
  <si>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</si>
  <si>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</si>
  <si>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</si>
  <si>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</si>
  <si>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</si>
  <si>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</si>
  <si>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</si>
  <si>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</si>
  <si>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</si>
  <si>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</si>
  <si>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</si>
  <si>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</si>
  <si>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</si>
  <si>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</si>
  <si>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</si>
  <si>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</si>
  <si>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</si>
  <si>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</si>
  <si>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</si>
  <si>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</si>
  <si>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</si>
  <si>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</si>
  <si>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</si>
  <si>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</si>
  <si>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</si>
  <si>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</si>
  <si>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</si>
  <si>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</si>
  <si>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</si>
  <si>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</si>
  <si>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</si>
  <si>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</si>
  <si>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</si>
  <si>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</si>
  <si>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</si>
  <si>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</si>
  <si>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</si>
  <si>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</si>
  <si>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</si>
  <si>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</si>
  <si>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</si>
  <si>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</si>
  <si>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</si>
  <si>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</si>
  <si>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</si>
  <si>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</si>
  <si>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</si>
  <si>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</si>
  <si>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</si>
  <si>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</si>
  <si>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</si>
  <si>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</si>
  <si>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</si>
  <si>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</si>
  <si>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</si>
  <si>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</si>
  <si>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</si>
  <si>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</si>
  <si>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</si>
  <si>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</si>
  <si>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</si>
  <si>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</si>
  <si>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</si>
  <si>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</si>
  <si>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</si>
  <si>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</si>
  <si>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</si>
  <si>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</si>
  <si>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</si>
  <si>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</si>
  <si>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</si>
  <si>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</si>
  <si>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</si>
  <si>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</si>
  <si>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</si>
  <si>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</si>
  <si>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</si>
  <si>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</si>
  <si>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</si>
  <si>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</si>
  <si>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</si>
  <si>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</si>
  <si>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</si>
  <si>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</si>
  <si>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</si>
  <si>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</si>
  <si>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</si>
  <si>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</si>
  <si>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</si>
  <si>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</si>
  <si>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</si>
  <si>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</si>
  <si>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</si>
  <si>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</si>
  <si>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</si>
  <si>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</si>
  <si>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</si>
  <si>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</si>
  <si>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</si>
  <si>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</si>
  <si>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</si>
  <si>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</si>
  <si>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</si>
  <si>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</si>
  <si>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</si>
  <si>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</si>
  <si>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</si>
  <si>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</si>
  <si>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</si>
  <si>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</si>
  <si>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</si>
  <si>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</si>
  <si>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</si>
  <si>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</si>
  <si>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</si>
  <si>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</si>
  <si>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</si>
  <si>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</si>
  <si>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</si>
  <si>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</si>
  <si>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</si>
  <si>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</si>
  <si>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</si>
  <si>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</si>
  <si>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</si>
  <si>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</si>
  <si>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</si>
  <si>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</si>
  <si>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</si>
  <si>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</si>
  <si>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</si>
  <si>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</si>
  <si>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</si>
  <si>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</si>
  <si>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</si>
  <si>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</si>
  <si>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</si>
  <si>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</si>
  <si>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</si>
  <si>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</si>
  <si>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</si>
  <si>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</si>
  <si>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</si>
  <si>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</si>
  <si>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</si>
  <si>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</si>
  <si>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</si>
  <si>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</si>
  <si>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</si>
  <si>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</si>
  <si>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</si>
  <si>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</si>
  <si>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</si>
  <si>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</si>
  <si>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</si>
  <si>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</si>
  <si>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</si>
  <si>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</si>
  <si>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</si>
  <si>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</si>
  <si>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</si>
  <si>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</si>
  <si>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</si>
  <si>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</si>
  <si>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</si>
  <si>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</si>
  <si>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</si>
  <si>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</si>
  <si>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</si>
  <si>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</si>
  <si>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</si>
  <si>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</si>
  <si>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</si>
  <si>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</si>
  <si>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</si>
  <si>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</si>
  <si>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</si>
  <si>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</si>
  <si>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</si>
  <si>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</si>
  <si>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</si>
  <si>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</si>
  <si>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</si>
  <si>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</si>
  <si>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</si>
  <si>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</si>
  <si>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</si>
  <si>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</si>
  <si>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</si>
  <si>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</si>
  <si>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</si>
  <si>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</si>
  <si>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</si>
  <si>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</si>
  <si>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</si>
  <si>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</si>
  <si>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</si>
  <si>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</si>
  <si>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</si>
  <si>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</si>
  <si>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</si>
  <si>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</si>
  <si>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</si>
  <si>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</si>
  <si>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</si>
  <si>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</si>
  <si>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</si>
  <si>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</si>
  <si>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</si>
  <si>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</si>
  <si>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</si>
  <si>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</si>
  <si>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</si>
  <si>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</si>
  <si>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</si>
  <si>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</si>
  <si>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</si>
  <si>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</si>
  <si>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</si>
  <si>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</si>
  <si>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</si>
  <si>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</si>
  <si>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</si>
  <si>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</si>
  <si>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</si>
  <si>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</si>
  <si>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</si>
  <si>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</si>
  <si>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</si>
  <si>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</si>
  <si>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</si>
  <si>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</si>
  <si>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</si>
  <si>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</si>
  <si>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</si>
  <si>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</si>
  <si>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</si>
  <si>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</si>
  <si>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</si>
  <si>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</si>
  <si>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</si>
  <si>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</si>
  <si>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</si>
  <si>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</si>
  <si>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</si>
  <si>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</si>
  <si>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</si>
  <si>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</si>
  <si>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</si>
  <si>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</si>
  <si>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</si>
  <si>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</si>
  <si>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</si>
  <si>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</si>
  <si>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</si>
  <si>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</si>
  <si>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</si>
  <si>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</si>
  <si>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</si>
  <si>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</si>
  <si>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</si>
  <si>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</si>
  <si>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</si>
  <si>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</si>
  <si>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</si>
  <si>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</si>
  <si>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</si>
  <si>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</si>
  <si>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</si>
  <si>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</si>
  <si>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</si>
  <si>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</si>
  <si>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</si>
  <si>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</si>
  <si>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</si>
  <si>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</si>
  <si>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</si>
  <si>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</si>
  <si>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</si>
  <si>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</si>
  <si>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</si>
  <si>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</si>
  <si>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</si>
  <si>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</si>
  <si>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</si>
  <si>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</si>
  <si>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</si>
  <si>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</si>
  <si>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</si>
  <si>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</si>
  <si>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</si>
  <si>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</si>
  <si>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</si>
  <si>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</si>
  <si>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</si>
  <si>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</si>
  <si>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</si>
  <si>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</si>
  <si>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</si>
  <si>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</si>
  <si>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</si>
  <si>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</si>
  <si>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</si>
  <si>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</si>
  <si>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</si>
  <si>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</si>
  <si>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</si>
  <si>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</si>
  <si>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</si>
  <si>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</si>
  <si>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</si>
  <si>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</si>
  <si>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</si>
  <si>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</si>
  <si>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</si>
  <si>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</si>
  <si>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</si>
  <si>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</si>
  <si>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</si>
  <si>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</si>
  <si>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</si>
  <si>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</si>
  <si>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</si>
  <si>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</si>
  <si>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</si>
  <si>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</si>
  <si>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</si>
  <si>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</si>
  <si>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</si>
  <si>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</si>
  <si>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</si>
  <si>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</si>
  <si>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</si>
  <si>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</si>
  <si>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</si>
  <si>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</si>
  <si>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</si>
  <si>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</si>
  <si>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</si>
  <si>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</si>
  <si>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</si>
  <si>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</si>
  <si>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</si>
  <si>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</si>
  <si>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</si>
  <si>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</si>
  <si>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</si>
  <si>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</si>
  <si>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</si>
  <si>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</si>
  <si>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</si>
  <si>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</si>
  <si>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</si>
  <si>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</si>
  <si>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</si>
  <si>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</si>
  <si>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</si>
  <si>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</si>
  <si>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</si>
  <si>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</si>
  <si>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</si>
  <si>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</si>
  <si>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</si>
  <si>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</si>
  <si>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</si>
  <si>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</si>
  <si>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</si>
  <si>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</si>
  <si>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</si>
  <si>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</si>
  <si>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</si>
  <si>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</si>
  <si>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</si>
  <si>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</si>
  <si>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</si>
  <si>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</si>
  <si>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</si>
  <si>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</si>
  <si>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</si>
  <si>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</si>
  <si>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</si>
  <si>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</si>
  <si>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</si>
  <si>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</si>
  <si>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</si>
  <si>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</si>
  <si>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</si>
  <si>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</si>
  <si>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</si>
  <si>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</si>
  <si>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</si>
  <si>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</si>
  <si>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</si>
  <si>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</si>
  <si>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</si>
  <si>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</si>
  <si>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</si>
  <si>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</si>
  <si>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</si>
  <si>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</si>
  <si>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</si>
  <si>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</si>
  <si>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</si>
  <si>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</si>
  <si>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</si>
  <si>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</si>
  <si>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</si>
  <si>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</si>
  <si>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</si>
  <si>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</si>
  <si>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</si>
  <si>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</si>
  <si>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</si>
  <si>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</si>
  <si>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</si>
  <si>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</si>
  <si>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</si>
  <si>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</si>
  <si>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</si>
  <si>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</si>
  <si>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</si>
  <si>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</si>
  <si>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</si>
  <si>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</si>
  <si>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</si>
  <si>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</si>
  <si>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</si>
  <si>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</si>
  <si>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</si>
  <si>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</si>
  <si>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</si>
  <si>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</si>
  <si>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</si>
  <si>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</si>
  <si>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</si>
  <si>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</si>
  <si>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</si>
  <si>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</si>
  <si>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</si>
  <si>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</si>
  <si>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</si>
  <si>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</si>
  <si>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</si>
  <si>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</si>
  <si>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</si>
  <si>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</si>
  <si>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</si>
  <si>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</si>
  <si>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</si>
  <si>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</si>
  <si>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</si>
  <si>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</si>
  <si>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</si>
  <si>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</si>
  <si>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</si>
  <si>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</si>
  <si>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</si>
  <si>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</si>
  <si>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</si>
  <si>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</si>
  <si>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</si>
  <si>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</si>
  <si>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</si>
  <si>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</si>
  <si>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</si>
  <si>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</si>
  <si>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</si>
  <si>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</si>
  <si>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</si>
  <si>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</si>
  <si>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</si>
  <si>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</si>
  <si>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</si>
  <si>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</si>
  <si>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</si>
  <si>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</si>
  <si>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</si>
  <si>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</si>
  <si>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</si>
  <si>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</si>
  <si>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</si>
  <si>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</si>
  <si>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</si>
  <si>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</si>
  <si>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</si>
  <si>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</si>
  <si>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</si>
  <si>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</si>
  <si>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</si>
  <si>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</si>
  <si>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</si>
  <si>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</si>
  <si>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</si>
  <si>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</si>
  <si>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</si>
  <si>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</si>
  <si>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</si>
  <si>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</si>
  <si>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</si>
  <si>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</si>
  <si>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</si>
  <si>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</si>
  <si>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</si>
  <si>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</si>
  <si>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</si>
  <si>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</si>
  <si>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</si>
  <si>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</si>
  <si>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</si>
  <si>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</si>
  <si>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</si>
  <si>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</si>
  <si>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</si>
  <si>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</si>
  <si>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</si>
  <si>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</si>
  <si>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</si>
  <si>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</si>
  <si>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</si>
  <si>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</si>
  <si>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</si>
  <si>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</si>
  <si>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</si>
  <si>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</si>
  <si>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</si>
  <si>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</si>
  <si>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</si>
  <si>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</si>
  <si>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</si>
  <si>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</si>
  <si>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</si>
  <si>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</si>
  <si>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</si>
  <si>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</si>
  <si>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</si>
  <si>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</si>
  <si>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</si>
  <si>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</si>
  <si>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</si>
  <si>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</si>
  <si>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</si>
  <si>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</si>
  <si>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</si>
  <si>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</si>
  <si>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</si>
  <si>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</si>
  <si>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</si>
  <si>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</si>
  <si>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</si>
  <si>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</si>
  <si>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</si>
  <si>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</si>
  <si>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</si>
  <si>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</si>
  <si>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</si>
  <si>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</si>
  <si>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</si>
  <si>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</si>
  <si>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</si>
  <si>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</si>
  <si>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</si>
  <si>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</si>
  <si>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</si>
  <si>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</si>
  <si>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</si>
  <si>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</si>
  <si>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</si>
  <si>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</si>
  <si>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</si>
  <si>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</si>
  <si>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</si>
  <si>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</si>
  <si>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</si>
  <si>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</si>
  <si>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</si>
  <si>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</si>
  <si>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</si>
  <si>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</si>
  <si>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</si>
  <si>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</si>
  <si>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</si>
  <si>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</si>
  <si>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</si>
  <si>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</si>
  <si>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</si>
  <si>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</si>
  <si>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</si>
  <si>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</si>
  <si>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</si>
  <si>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</si>
  <si>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</si>
  <si>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</si>
  <si>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</si>
  <si>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</si>
  <si>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</si>
  <si>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</si>
  <si>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</si>
  <si>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</si>
  <si>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</si>
  <si>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</si>
  <si>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</si>
  <si>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</si>
  <si>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</si>
  <si>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</si>
  <si>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</si>
  <si>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</si>
  <si>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</si>
  <si>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</si>
  <si>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</si>
  <si>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</si>
  <si>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</si>
  <si>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</si>
  <si>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</si>
  <si>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</si>
  <si>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</si>
  <si>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</si>
  <si>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</si>
  <si>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</si>
  <si>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</si>
  <si>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</si>
  <si>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</si>
  <si>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</si>
  <si>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</si>
  <si>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</si>
  <si>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</si>
  <si>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</si>
  <si>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</si>
  <si>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</si>
  <si>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</si>
  <si>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</si>
  <si>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</si>
  <si>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</si>
  <si>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</si>
  <si>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</si>
  <si>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</si>
  <si>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</si>
  <si>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</si>
  <si>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</si>
  <si>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</si>
  <si>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</si>
  <si>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</si>
  <si>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</si>
  <si>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</si>
  <si>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</si>
  <si>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</si>
  <si>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</si>
  <si>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</si>
  <si>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</si>
  <si>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</si>
  <si>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</si>
  <si>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</si>
  <si>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</si>
  <si>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</si>
  <si>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</si>
  <si>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</si>
  <si>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</si>
  <si>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</si>
  <si>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</si>
  <si>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</si>
  <si>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</si>
  <si>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</si>
  <si>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</si>
  <si>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</si>
  <si>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</si>
  <si>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</si>
  <si>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</si>
  <si>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</si>
  <si>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</si>
  <si>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</si>
  <si>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</si>
  <si>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</si>
  <si>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</si>
  <si>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</si>
  <si>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</si>
  <si>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</si>
  <si>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</si>
  <si>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</si>
  <si>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</si>
  <si>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</si>
  <si>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</si>
  <si>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</si>
  <si>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</si>
  <si>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</si>
  <si>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</si>
  <si>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</si>
  <si>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</si>
  <si>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</si>
  <si>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</si>
  <si>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</si>
  <si>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</si>
  <si>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</si>
  <si>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</si>
  <si>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</si>
  <si>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</si>
  <si>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</si>
  <si>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</si>
  <si>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</si>
  <si>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</si>
  <si>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</si>
  <si>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</si>
  <si>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</si>
  <si>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</si>
  <si>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</si>
  <si>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</si>
  <si>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</si>
  <si>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</si>
  <si>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</si>
  <si>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</si>
  <si>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</si>
  <si>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</si>
  <si>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</si>
  <si>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</si>
  <si>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</si>
  <si>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</si>
  <si>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</si>
  <si>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</si>
  <si>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</si>
  <si>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</si>
  <si>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</si>
  <si>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</si>
  <si>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</si>
  <si>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</si>
  <si>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</si>
  <si>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</si>
  <si>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</si>
  <si>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</si>
  <si>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</si>
  <si>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</si>
  <si>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</si>
  <si>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</si>
  <si>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</si>
  <si>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</si>
  <si>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</si>
  <si>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</si>
  <si>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</si>
  <si>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</si>
  <si>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</si>
  <si>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</si>
  <si>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</si>
  <si>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</si>
  <si>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</si>
  <si>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</si>
  <si>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</si>
  <si>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</si>
  <si>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</si>
  <si>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</si>
  <si>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</si>
  <si>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</si>
  <si>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</si>
  <si>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</si>
  <si>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</si>
  <si>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</si>
  <si>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</si>
  <si>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</si>
  <si>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</si>
  <si>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</si>
  <si>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</si>
  <si>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</si>
  <si>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</si>
  <si>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</si>
  <si>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</si>
  <si>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</si>
  <si>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</si>
  <si>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</si>
  <si>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</si>
  <si>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</si>
  <si>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</si>
  <si>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</si>
  <si>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</si>
  <si>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</si>
  <si>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</si>
  <si>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</si>
  <si>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</si>
  <si>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</si>
  <si>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</si>
  <si>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</si>
  <si>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</si>
  <si>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</si>
  <si>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</si>
  <si>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</si>
  <si>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</si>
  <si>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</si>
  <si>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</si>
  <si>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</si>
  <si>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</si>
  <si>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</si>
  <si>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</si>
  <si>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</si>
  <si>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</si>
  <si>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</si>
  <si>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</si>
  <si>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</si>
  <si>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</si>
  <si>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</si>
  <si>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</si>
  <si>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</si>
  <si>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</si>
  <si>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</si>
  <si>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</si>
  <si>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</si>
  <si>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</si>
  <si>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</si>
  <si>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</si>
  <si>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</si>
  <si>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</si>
  <si>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</si>
  <si>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</si>
  <si>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</si>
  <si>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</si>
  <si>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</si>
  <si>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</si>
  <si>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</si>
  <si>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</si>
  <si>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</si>
  <si>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</si>
  <si>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</si>
  <si>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</si>
  <si>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</si>
  <si>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</si>
  <si>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</si>
  <si>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</si>
  <si>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</si>
  <si>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</si>
  <si>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</si>
  <si>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</si>
  <si>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</si>
  <si>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</si>
  <si>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</si>
  <si>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</si>
  <si>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</si>
  <si>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</si>
  <si>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</si>
  <si>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</si>
  <si>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</si>
  <si>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</si>
  <si>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</si>
  <si>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</si>
  <si>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</si>
  <si>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</si>
  <si>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</si>
  <si>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</si>
  <si>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</si>
  <si>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</si>
  <si>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</si>
  <si>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</si>
  <si>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</si>
  <si>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</si>
  <si>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</si>
  <si>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</si>
  <si>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</si>
  <si>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</si>
  <si>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</si>
  <si>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</si>
  <si>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</si>
  <si>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</si>
  <si>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</si>
  <si>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</si>
  <si>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</si>
  <si>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</si>
  <si>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</si>
  <si>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</si>
  <si>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</si>
  <si>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</si>
  <si>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</si>
  <si>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</si>
  <si>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</si>
  <si>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</si>
  <si>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</si>
  <si>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</si>
  <si>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</si>
  <si>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</si>
  <si>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</si>
  <si>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</si>
  <si>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</si>
  <si>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</si>
  <si>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</si>
  <si>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</si>
  <si>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</si>
  <si>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</si>
  <si>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</si>
  <si>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</si>
  <si>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</si>
  <si>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</si>
  <si>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</si>
  <si>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</si>
  <si>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</si>
  <si>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</si>
  <si>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</si>
  <si>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</si>
  <si>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</si>
  <si>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</si>
  <si>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</si>
  <si>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</si>
  <si>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</si>
  <si>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</si>
  <si>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</si>
  <si>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</si>
  <si>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</si>
  <si>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</si>
  <si>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</si>
  <si>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</si>
  <si>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</si>
  <si>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</si>
  <si>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</si>
  <si>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</si>
  <si>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</si>
  <si>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</si>
  <si>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</si>
  <si>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</si>
  <si>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</si>
  <si>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</si>
  <si>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</si>
  <si>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</si>
  <si>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</si>
  <si>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</si>
  <si>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</si>
  <si>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</si>
  <si>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</si>
  <si>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</si>
  <si>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</si>
  <si>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</si>
  <si>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</si>
  <si>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</si>
  <si>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</si>
  <si>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</si>
  <si>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</si>
  <si>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</si>
  <si>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</si>
  <si>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</si>
  <si>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</si>
  <si>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</si>
  <si>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</si>
  <si>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</si>
  <si>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</si>
  <si>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</si>
  <si>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</si>
  <si>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</si>
  <si>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</si>
  <si>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</si>
  <si>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</si>
  <si>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</si>
  <si>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</si>
  <si>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</si>
  <si>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</si>
  <si>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</si>
  <si>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</si>
  <si>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</si>
  <si>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</si>
  <si>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</si>
  <si>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</si>
  <si>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</si>
  <si>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</si>
  <si>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</si>
  <si>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</si>
  <si>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</si>
  <si>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</si>
  <si>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</si>
  <si>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</si>
  <si>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</si>
  <si>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</si>
  <si>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</si>
  <si>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</si>
  <si>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</si>
  <si>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</si>
  <si>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</si>
  <si>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</si>
  <si>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</si>
  <si>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</si>
  <si>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</si>
  <si>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</si>
  <si>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</si>
  <si>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</si>
  <si>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</si>
  <si>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</si>
  <si>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</si>
  <si>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</si>
  <si>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</si>
  <si>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</si>
  <si>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</si>
  <si>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</si>
  <si>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</si>
  <si>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</si>
  <si>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</si>
  <si>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</si>
  <si>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</si>
  <si>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</si>
  <si>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</si>
  <si>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</si>
  <si>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</si>
  <si>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</si>
  <si>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</si>
  <si>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</si>
  <si>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</si>
  <si>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</si>
  <si>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</si>
  <si>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</si>
  <si>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</si>
  <si>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</si>
  <si>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</si>
  <si>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</si>
  <si>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</si>
  <si>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</si>
  <si>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</si>
  <si>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</si>
  <si>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</si>
  <si>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</si>
  <si>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</si>
  <si>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</si>
  <si>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</si>
  <si>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</si>
  <si>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</si>
  <si>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</si>
  <si>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</si>
  <si>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</si>
  <si>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</si>
  <si>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</si>
  <si>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</si>
  <si>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</si>
  <si>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</si>
  <si>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</si>
  <si>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</si>
  <si>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</si>
  <si>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</si>
  <si>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</si>
  <si>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</si>
  <si>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</si>
  <si>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</si>
  <si>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</si>
  <si>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</si>
  <si>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</si>
  <si>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</si>
  <si>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</si>
  <si>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</si>
  <si>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</si>
  <si>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</si>
  <si>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</si>
  <si>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</si>
  <si>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</si>
  <si>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</si>
  <si>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</si>
  <si>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</si>
  <si>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</si>
  <si>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</si>
  <si>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</si>
  <si>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</si>
  <si>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</si>
  <si>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</si>
  <si>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</si>
  <si>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</si>
  <si>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</si>
  <si>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</si>
  <si>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</si>
  <si>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</si>
  <si>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</si>
  <si>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</si>
  <si>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</si>
  <si>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</si>
  <si>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</si>
  <si>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</si>
  <si>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</si>
  <si>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</si>
  <si>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</si>
  <si>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</si>
  <si>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</si>
  <si>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</si>
  <si>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</si>
  <si>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</si>
  <si>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</si>
  <si>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</si>
  <si>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</si>
  <si>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</si>
  <si>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</si>
  <si>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</si>
  <si>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</si>
  <si>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</si>
  <si>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</si>
  <si>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</si>
  <si>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</si>
  <si>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</si>
  <si>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</si>
  <si>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</si>
  <si>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</si>
  <si>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</si>
  <si>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</si>
  <si>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</si>
  <si>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</si>
  <si>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</si>
  <si>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</si>
  <si>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</si>
  <si>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</si>
  <si>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</si>
  <si>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</si>
  <si>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</si>
  <si>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</si>
  <si>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</si>
  <si>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</si>
  <si>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</si>
  <si>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</si>
  <si>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</si>
  <si>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</si>
  <si>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</si>
  <si>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</si>
  <si>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</si>
  <si>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</si>
  <si>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</si>
  <si>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</si>
  <si>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</si>
  <si>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</si>
  <si>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</si>
  <si>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</si>
  <si>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</si>
  <si>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</si>
  <si>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</si>
  <si>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</si>
  <si>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</si>
  <si>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</si>
  <si>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</si>
  <si>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</si>
  <si>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</si>
  <si>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</si>
  <si>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</si>
  <si>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</si>
  <si>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</si>
  <si>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</si>
  <si>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</si>
  <si>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</si>
  <si>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</si>
  <si>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</si>
  <si>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</si>
  <si>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</si>
  <si>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</si>
  <si>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</si>
  <si>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</si>
  <si>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</si>
  <si>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</si>
  <si>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</si>
  <si>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</si>
  <si>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</si>
  <si>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</si>
  <si>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</si>
  <si>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</si>
  <si>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</si>
  <si>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</si>
  <si>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</si>
  <si>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</si>
  <si>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</si>
  <si>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</si>
  <si>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</si>
  <si>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</si>
  <si>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</si>
  <si>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</si>
  <si>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</si>
  <si>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</si>
  <si>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</si>
  <si>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</si>
  <si>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</si>
  <si>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</si>
  <si>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</si>
  <si>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</si>
  <si>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</si>
  <si>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</si>
  <si>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</si>
  <si>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</si>
  <si>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</si>
  <si>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</si>
  <si>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</si>
  <si>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</si>
  <si>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</si>
  <si>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</si>
  <si>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</si>
  <si>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</si>
  <si>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</si>
  <si>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</si>
  <si>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</si>
  <si>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</si>
  <si>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</si>
  <si>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</si>
  <si>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</si>
  <si>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</si>
  <si>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</si>
  <si>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</si>
  <si>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</si>
  <si>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</si>
  <si>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</si>
  <si>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</si>
  <si>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</si>
  <si>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</si>
  <si>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</si>
  <si>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</si>
  <si>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</si>
  <si>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</si>
  <si>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</si>
  <si>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</si>
  <si>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</si>
  <si>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</si>
  <si>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</si>
  <si>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</si>
  <si>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</si>
  <si>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</si>
  <si>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</si>
  <si>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</si>
  <si>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</si>
  <si>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</si>
  <si>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</si>
  <si>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</si>
  <si>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</si>
  <si>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</si>
  <si>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</si>
  <si>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</si>
  <si>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</si>
  <si>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</si>
  <si>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</si>
  <si>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</si>
  <si>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</si>
  <si>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</si>
  <si>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</si>
  <si>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</si>
  <si>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</si>
  <si>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</si>
  <si>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</si>
  <si>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</si>
  <si>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</si>
  <si>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</si>
  <si>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</si>
  <si>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</si>
  <si>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</si>
  <si>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</si>
  <si>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</si>
  <si>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</si>
  <si>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</si>
  <si>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</si>
  <si>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</si>
  <si>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</si>
  <si>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</si>
  <si>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</si>
  <si>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</si>
  <si>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</si>
  <si>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</si>
  <si>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</si>
  <si>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</si>
  <si>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</si>
  <si>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</si>
  <si>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</si>
  <si>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</si>
  <si>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</si>
  <si>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</si>
  <si>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</si>
  <si>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</si>
  <si>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</si>
  <si>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</si>
  <si>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</si>
  <si>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</si>
  <si>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</si>
  <si>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</si>
  <si>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</si>
  <si>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</si>
  <si>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</si>
  <si>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</si>
  <si>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</si>
  <si>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</si>
  <si>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</si>
  <si>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</si>
  <si>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</si>
  <si>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</si>
  <si>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</si>
  <si>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</si>
  <si>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</si>
  <si>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</si>
  <si>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</si>
  <si>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</si>
  <si>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</si>
  <si>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</si>
  <si>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</si>
  <si>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</si>
  <si>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</si>
  <si>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</si>
  <si>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</si>
  <si>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</si>
  <si>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</si>
  <si>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</si>
  <si>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</si>
  <si>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</si>
  <si>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</si>
  <si>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</si>
  <si>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</si>
  <si>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</si>
  <si>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</si>
  <si>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</si>
  <si>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</si>
  <si>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</si>
  <si>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</si>
  <si>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</si>
  <si>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</si>
  <si>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</si>
  <si>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</si>
  <si>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</si>
  <si>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</si>
  <si>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</si>
  <si>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</si>
  <si>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</si>
  <si>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</si>
  <si>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</si>
  <si>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</si>
  <si>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</si>
  <si>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</si>
  <si>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</si>
  <si>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</si>
  <si>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</si>
  <si>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</si>
  <si>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</si>
  <si>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</si>
  <si>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</si>
  <si>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</si>
  <si>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</si>
  <si>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</si>
  <si>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</si>
  <si>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</si>
  <si>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</si>
  <si>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</si>
  <si>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</si>
  <si>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</si>
  <si>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</si>
  <si>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</si>
  <si>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</si>
  <si>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</si>
  <si>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</si>
  <si>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</si>
  <si>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</si>
  <si>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</si>
  <si>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</si>
  <si>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</si>
  <si>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</si>
  <si>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</si>
  <si>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</si>
  <si>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</si>
  <si>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</si>
  <si>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</si>
  <si>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</si>
  <si>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</si>
  <si>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</si>
  <si>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</si>
  <si>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</si>
  <si>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</si>
  <si>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</si>
  <si>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</si>
  <si>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</si>
  <si>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</si>
  <si>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</si>
  <si>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</si>
  <si>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</si>
  <si>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</si>
  <si>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</si>
  <si>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</si>
  <si>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</si>
  <si>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</si>
  <si>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</si>
  <si>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</si>
  <si>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</si>
  <si>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</si>
  <si>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</si>
  <si>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</si>
  <si>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</si>
  <si>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</si>
  <si>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</si>
  <si>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</si>
  <si>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</si>
  <si>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</si>
  <si>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</si>
  <si>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</si>
  <si>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</si>
  <si>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</si>
  <si>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</si>
  <si>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</si>
  <si>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</si>
  <si>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</si>
  <si>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</si>
  <si>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</si>
  <si>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</si>
  <si>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</si>
  <si>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</si>
  <si>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</si>
  <si>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</si>
  <si>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</si>
  <si>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</si>
  <si>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</si>
  <si>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</si>
  <si>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</si>
  <si>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</si>
  <si>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</si>
  <si>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</si>
  <si>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</si>
  <si>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</si>
  <si>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</si>
  <si>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</si>
  <si>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</si>
  <si>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</si>
  <si>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</si>
  <si>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</si>
  <si>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</si>
  <si>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</si>
  <si>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</si>
  <si>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</si>
  <si>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</si>
  <si>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</si>
  <si>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</si>
  <si>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</si>
  <si>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</si>
  <si>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</si>
  <si>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</si>
  <si>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</si>
  <si>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</si>
  <si>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</si>
  <si>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</si>
  <si>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</si>
  <si>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</si>
  <si>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</si>
  <si>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</si>
  <si>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</si>
  <si>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</si>
  <si>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</si>
  <si>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</si>
  <si>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</si>
  <si>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</si>
  <si>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</si>
  <si>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</si>
  <si>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</si>
  <si>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</si>
  <si>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</si>
  <si>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</si>
  <si>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</si>
  <si>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</si>
  <si>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</si>
  <si>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</si>
  <si>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</si>
  <si>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</si>
  <si>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</si>
  <si>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</si>
  <si>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</si>
  <si>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</si>
  <si>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</si>
  <si>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</si>
  <si>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</si>
  <si>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</si>
  <si>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</si>
  <si>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</si>
  <si>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</si>
  <si>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</si>
  <si>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</si>
  <si>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</si>
  <si>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</si>
  <si>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</si>
  <si>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</si>
  <si>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</si>
  <si>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</si>
  <si>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</si>
  <si>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</si>
  <si>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</si>
  <si>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</si>
  <si>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</si>
  <si>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</si>
  <si>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</si>
  <si>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</si>
  <si>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</si>
  <si>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</si>
  <si>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</si>
  <si>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</si>
  <si>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</si>
  <si>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</si>
  <si>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</si>
  <si>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</si>
  <si>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</si>
  <si>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</si>
  <si>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</si>
  <si>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</si>
  <si>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</si>
  <si>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</si>
  <si>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</si>
  <si>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</si>
  <si>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</si>
  <si>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</si>
  <si>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</si>
  <si>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</si>
  <si>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</si>
  <si>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</si>
  <si>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</si>
  <si>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</si>
  <si>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</si>
  <si>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</si>
  <si>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</si>
  <si>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</si>
  <si>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</si>
  <si>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</si>
  <si>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</si>
  <si>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</si>
  <si>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</si>
  <si>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</si>
  <si>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</si>
  <si>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</si>
  <si>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</si>
  <si>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</si>
  <si>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</si>
  <si>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</si>
  <si>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</si>
  <si>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</si>
  <si>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</si>
  <si>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</si>
  <si>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</si>
  <si>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</si>
  <si>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</si>
  <si>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</si>
  <si>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</si>
  <si>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</si>
  <si>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</si>
  <si>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</si>
  <si>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</si>
  <si>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</si>
  <si>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</si>
  <si>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</si>
  <si>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</si>
  <si>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</si>
  <si>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</si>
  <si>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</si>
  <si>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</si>
  <si>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</si>
  <si>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</si>
  <si>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</si>
  <si>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</si>
  <si>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</si>
  <si>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</si>
  <si>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</si>
  <si>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</si>
  <si>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</si>
  <si>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</si>
  <si>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</si>
  <si>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</si>
  <si>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</si>
  <si>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</si>
  <si>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</si>
  <si>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</si>
  <si>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</si>
  <si>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</si>
  <si>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</si>
  <si>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</si>
  <si>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</si>
  <si>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</si>
  <si>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</si>
  <si>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</si>
  <si>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</si>
  <si>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</si>
  <si>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</si>
  <si>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</si>
  <si>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</si>
  <si>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</si>
  <si>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</si>
  <si>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</si>
  <si>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</si>
  <si>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</si>
  <si>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</si>
  <si>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</si>
  <si>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</si>
  <si>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</si>
  <si>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</si>
  <si>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</si>
  <si>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</si>
  <si>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</si>
  <si>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</si>
  <si>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</si>
  <si>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</si>
  <si>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</si>
  <si>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</si>
  <si>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</si>
  <si>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</si>
  <si>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</si>
  <si>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</si>
  <si>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</si>
  <si>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</si>
  <si>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</si>
  <si>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</si>
  <si>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</si>
  <si>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</si>
  <si>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</si>
  <si>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</si>
  <si>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</si>
  <si>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</si>
  <si>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</si>
  <si>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</si>
  <si>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</si>
  <si>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</si>
  <si>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</si>
  <si>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</si>
  <si>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</si>
  <si>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</si>
  <si>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</si>
  <si>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</si>
  <si>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</si>
  <si>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</si>
  <si>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</si>
  <si>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</si>
  <si>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</si>
  <si>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</si>
  <si>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</si>
  <si>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</si>
  <si>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</si>
  <si>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</si>
  <si>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</si>
  <si>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</si>
  <si>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</si>
  <si>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</si>
  <si>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</si>
  <si>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</si>
  <si>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</si>
  <si>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</si>
  <si>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</si>
  <si>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</si>
  <si>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</si>
  <si>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</si>
  <si>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</si>
  <si>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</si>
  <si>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</si>
  <si>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</si>
  <si>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</si>
  <si>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</si>
  <si>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</si>
  <si>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</si>
  <si>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</si>
  <si>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</si>
  <si>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</si>
  <si>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</si>
  <si>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</si>
  <si>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</si>
  <si>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</si>
  <si>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</si>
  <si>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</si>
  <si>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</si>
  <si>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</si>
  <si>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</si>
  <si>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</si>
  <si>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</si>
  <si>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</si>
  <si>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</si>
  <si>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</si>
  <si>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</si>
  <si>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</si>
  <si>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</si>
  <si>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</si>
  <si>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</si>
  <si>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</si>
  <si>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</si>
  <si>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</si>
  <si>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</si>
  <si>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</si>
  <si>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</si>
  <si>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</si>
  <si>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</si>
  <si>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</si>
  <si>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</si>
  <si>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</si>
  <si>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</si>
  <si>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</si>
  <si>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</si>
  <si>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</si>
  <si>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</si>
  <si>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</si>
  <si>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</si>
  <si>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</si>
  <si>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</si>
  <si>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</si>
  <si>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</si>
  <si>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</si>
  <si>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</si>
  <si>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</si>
  <si>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</si>
  <si>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</si>
  <si>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</si>
  <si>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</si>
  <si>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</si>
  <si>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</si>
  <si>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</si>
  <si>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</si>
  <si>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</si>
  <si>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</si>
  <si>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</si>
  <si>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</si>
  <si>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</si>
  <si>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</si>
  <si>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</si>
  <si>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</si>
  <si>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</si>
  <si>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</si>
  <si>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</si>
  <si>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</si>
  <si>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</si>
  <si>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</si>
  <si>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</si>
  <si>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</si>
  <si>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</si>
  <si>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</si>
  <si>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</si>
  <si>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</si>
  <si>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</si>
  <si>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</si>
  <si>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</si>
  <si>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</si>
  <si>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</si>
  <si>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</si>
  <si>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</si>
  <si>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</si>
  <si>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</si>
  <si>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</si>
  <si>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</si>
  <si>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</si>
  <si>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</si>
  <si>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</si>
  <si>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</si>
  <si>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</si>
  <si>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</si>
  <si>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</si>
  <si>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</si>
  <si>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</si>
  <si>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</si>
  <si>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</si>
  <si>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</si>
  <si>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</si>
  <si>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</si>
  <si>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</si>
  <si>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</si>
  <si>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</si>
  <si>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</si>
  <si>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</si>
  <si>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</si>
  <si>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</si>
  <si>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</si>
  <si>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</si>
  <si>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</si>
  <si>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</si>
  <si>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</si>
  <si>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</si>
  <si>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</si>
  <si>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</si>
  <si>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</si>
  <si>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</si>
  <si>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</si>
  <si>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</si>
  <si>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</si>
  <si>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</si>
  <si>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</si>
  <si>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</si>
  <si>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</si>
  <si>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</si>
  <si>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</si>
  <si>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</si>
  <si>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</si>
  <si>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</si>
  <si>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</si>
  <si>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</si>
  <si>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</si>
  <si>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</si>
  <si>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</si>
  <si>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</si>
  <si>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</si>
  <si>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</si>
  <si>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</si>
  <si>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</si>
  <si>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</si>
  <si>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</si>
  <si>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</si>
  <si>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</si>
  <si>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</si>
  <si>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</si>
  <si>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</si>
  <si>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</si>
  <si>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</si>
  <si>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</si>
  <si>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</si>
  <si>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</si>
  <si>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</si>
  <si>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</si>
  <si>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</si>
  <si>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</si>
  <si>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</si>
  <si>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</si>
  <si>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</si>
  <si>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</si>
  <si>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</si>
  <si>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</si>
  <si>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</si>
  <si>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</si>
  <si>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</si>
  <si>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</si>
  <si>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</si>
  <si>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</si>
  <si>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</si>
  <si>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</si>
  <si>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</si>
  <si>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</si>
  <si>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</si>
  <si>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</si>
  <si>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</si>
  <si>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</si>
  <si>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</si>
  <si>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</si>
  <si>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</si>
  <si>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</si>
  <si>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</si>
  <si>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</si>
  <si>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</si>
  <si>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</si>
  <si>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</si>
  <si>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</si>
  <si>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</si>
  <si>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</si>
  <si>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</si>
  <si>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</si>
  <si>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</si>
  <si>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</si>
  <si>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</si>
  <si>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</si>
  <si>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</si>
  <si>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</si>
  <si>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</si>
  <si>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</si>
  <si>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</si>
  <si>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</si>
  <si>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</si>
  <si>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</si>
  <si>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</si>
  <si>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</si>
  <si>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</si>
  <si>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</si>
  <si>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</si>
  <si>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</si>
  <si>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</si>
  <si>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</si>
  <si>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</si>
  <si>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</si>
  <si>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</si>
  <si>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</si>
  <si>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</si>
  <si>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</si>
  <si>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</si>
  <si>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</si>
  <si>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</si>
  <si>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</si>
  <si>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</si>
  <si>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</si>
  <si>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</si>
  <si>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</si>
  <si>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</si>
  <si>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</si>
  <si>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</si>
  <si>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</si>
  <si>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</si>
  <si>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</si>
  <si>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</si>
  <si>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</si>
  <si>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</si>
  <si>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</si>
  <si>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</si>
  <si>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</si>
  <si>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</si>
  <si>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</si>
  <si>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</si>
  <si>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</si>
  <si>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</si>
  <si>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</si>
  <si>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</si>
  <si>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</si>
  <si>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</si>
  <si>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</si>
  <si>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</si>
  <si>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</si>
  <si>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</si>
  <si>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</si>
  <si>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</si>
  <si>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</si>
  <si>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</si>
  <si>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</si>
  <si>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</si>
  <si>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</si>
  <si>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</si>
  <si>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</si>
  <si>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</si>
  <si>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</si>
  <si>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</si>
  <si>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</si>
  <si>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</si>
  <si>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</si>
  <si>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</si>
  <si>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</si>
  <si>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</si>
  <si>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</si>
  <si>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</si>
  <si>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</si>
  <si>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</si>
  <si>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</si>
  <si>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</si>
  <si>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</si>
  <si>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</si>
  <si>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</si>
  <si>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</si>
  <si>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</si>
  <si>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</si>
  <si>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</si>
  <si>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</si>
  <si>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</si>
  <si>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</si>
  <si>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</si>
  <si>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</si>
  <si>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</si>
  <si>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</si>
  <si>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</si>
  <si>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</si>
  <si>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</si>
  <si>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</si>
  <si>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</si>
  <si>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</si>
  <si>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</si>
  <si>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</si>
  <si>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</si>
  <si>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</si>
  <si>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</si>
  <si>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</si>
  <si>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</si>
  <si>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</si>
  <si>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</si>
  <si>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</si>
  <si>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</si>
  <si>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</si>
  <si>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</si>
  <si>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</si>
  <si>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</si>
  <si>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</si>
  <si>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</si>
  <si>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</si>
  <si>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</si>
  <si>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</si>
  <si>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</si>
  <si>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</si>
  <si>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</si>
  <si>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</si>
  <si>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</si>
  <si>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</si>
  <si>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</si>
  <si>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</si>
  <si>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</si>
  <si>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</si>
  <si>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</si>
  <si>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</si>
  <si>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</si>
  <si>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</si>
  <si>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</si>
  <si>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</si>
  <si>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</si>
  <si>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</si>
  <si>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</si>
  <si>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</si>
  <si>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</si>
  <si>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</si>
  <si>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</si>
  <si>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</si>
  <si>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</si>
  <si>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</si>
  <si>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</si>
  <si>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</si>
  <si>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</si>
  <si>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</si>
  <si>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</si>
  <si>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</si>
  <si>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</si>
  <si>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</si>
  <si>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</si>
  <si>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</si>
  <si>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</si>
  <si>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</si>
  <si>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</si>
  <si>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</si>
  <si>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</si>
  <si>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</si>
  <si>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</si>
  <si>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</si>
  <si>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</si>
  <si>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</si>
  <si>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</si>
  <si>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</si>
  <si>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</si>
  <si>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</si>
  <si>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</si>
  <si>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</si>
  <si>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</si>
  <si>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</si>
  <si>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</si>
  <si>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</si>
  <si>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</si>
  <si>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</si>
  <si>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</si>
  <si>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</si>
  <si>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</si>
  <si>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</si>
  <si>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</si>
  <si>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</si>
  <si>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</si>
  <si>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</si>
  <si>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</si>
  <si>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</si>
  <si>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</si>
  <si>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</si>
  <si>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</si>
  <si>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</si>
  <si>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</si>
  <si>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</si>
  <si>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</si>
  <si>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</si>
  <si>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</si>
  <si>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</si>
  <si>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</si>
  <si>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</si>
  <si>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</si>
  <si>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</si>
  <si>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</si>
  <si>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</si>
  <si>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</si>
  <si>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</si>
  <si>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</si>
  <si>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</si>
  <si>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</si>
  <si>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</si>
  <si>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</si>
  <si>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</si>
  <si>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</si>
  <si>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</si>
  <si>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</si>
  <si>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</si>
  <si>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</si>
  <si>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</si>
  <si>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</si>
  <si>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</si>
  <si>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</si>
  <si>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</si>
  <si>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</si>
  <si>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</si>
  <si>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</si>
  <si>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</si>
  <si>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</si>
  <si>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</si>
  <si>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</si>
  <si>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</si>
  <si>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</si>
  <si>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</si>
  <si>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</si>
  <si>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</si>
  <si>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</si>
  <si>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</si>
  <si>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</si>
  <si>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</si>
  <si>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</si>
  <si>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</si>
  <si>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</si>
  <si>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</si>
  <si>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</si>
  <si>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</si>
  <si>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</si>
  <si>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</si>
  <si>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</si>
  <si>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</si>
  <si>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</si>
  <si>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</si>
  <si>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</si>
  <si>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</si>
  <si>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</si>
  <si>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</si>
  <si>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</si>
  <si>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</si>
  <si>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</si>
  <si>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</si>
  <si>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</si>
  <si>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</si>
  <si>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</si>
  <si>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</si>
  <si>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</si>
  <si>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</si>
  <si>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</si>
  <si>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</si>
  <si>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</si>
  <si>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</si>
  <si>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</si>
  <si>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</si>
  <si>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</si>
  <si>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</si>
  <si>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</si>
  <si>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</si>
  <si>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</si>
  <si>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</si>
  <si>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</si>
  <si>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</si>
  <si>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</si>
  <si>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</si>
  <si>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</si>
  <si>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</si>
  <si>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</si>
  <si>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</si>
  <si>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</si>
  <si>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</si>
  <si>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</si>
  <si>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</si>
  <si>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</si>
  <si>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</si>
  <si>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</si>
  <si>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</si>
  <si>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</si>
  <si>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</si>
  <si>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</si>
  <si>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</si>
  <si>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</si>
  <si>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</si>
  <si>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</si>
  <si>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</si>
  <si>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</si>
  <si>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</si>
  <si>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</si>
  <si>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</si>
  <si>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</si>
  <si>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</si>
  <si>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</si>
  <si>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</si>
  <si>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</si>
  <si>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</si>
  <si>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</si>
  <si>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</si>
  <si>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</si>
  <si>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</si>
  <si>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</si>
  <si>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</si>
  <si>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</si>
  <si>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</si>
  <si>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</si>
  <si>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</si>
  <si>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</si>
  <si>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</si>
  <si>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</si>
  <si>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</si>
  <si>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</si>
  <si>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</si>
  <si>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</si>
  <si>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</si>
  <si>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</si>
  <si>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</si>
  <si>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</si>
  <si>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</si>
  <si>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</si>
  <si>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</si>
  <si>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</si>
  <si>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</si>
  <si>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</si>
  <si>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</si>
  <si>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</si>
  <si>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</si>
  <si>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</si>
  <si>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</si>
  <si>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</si>
  <si>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</si>
  <si>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</si>
  <si>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</si>
  <si>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</si>
  <si>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</si>
  <si>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</si>
  <si>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</si>
  <si>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</si>
  <si>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</si>
  <si>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</si>
  <si>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</si>
  <si>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</si>
  <si>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</si>
  <si>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</si>
  <si>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</si>
  <si>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</si>
  <si>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</si>
  <si>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</si>
  <si>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</si>
  <si>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</si>
  <si>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</si>
  <si>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</si>
  <si>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</si>
  <si>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</si>
  <si>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</si>
  <si>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</si>
  <si>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</si>
  <si>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</si>
  <si>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</si>
  <si>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</si>
  <si>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</si>
  <si>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</si>
  <si>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</si>
  <si>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</si>
  <si>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</si>
  <si>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</si>
  <si>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</si>
  <si>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</si>
  <si>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</si>
  <si>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</si>
  <si>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</si>
  <si>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</si>
  <si>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</si>
  <si>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</si>
  <si>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</si>
  <si>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</si>
  <si>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</si>
  <si>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</si>
  <si>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</si>
  <si>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</si>
  <si>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</si>
  <si>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</si>
  <si>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</si>
  <si>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</si>
  <si>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</si>
  <si>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</si>
  <si>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</si>
  <si>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</si>
  <si>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</si>
  <si>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</si>
  <si>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</si>
  <si>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</si>
  <si>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</si>
  <si>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</si>
  <si>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</si>
  <si>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</si>
  <si>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</si>
  <si>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</si>
  <si>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</si>
  <si>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</si>
  <si>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</si>
  <si>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</si>
  <si>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</si>
  <si>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</si>
  <si>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</si>
  <si>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</si>
  <si>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</si>
  <si>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</si>
  <si>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</si>
  <si>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</si>
  <si>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</si>
  <si>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</si>
  <si>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</si>
  <si>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</si>
  <si>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</si>
  <si>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</si>
  <si>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</si>
  <si>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</si>
  <si>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</si>
  <si>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</si>
  <si>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</si>
  <si>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</si>
  <si>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</si>
  <si>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</si>
  <si>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</si>
  <si>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</si>
  <si>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</si>
  <si>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</si>
  <si>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</si>
  <si>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</si>
  <si>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</si>
  <si>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</si>
  <si>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</si>
  <si>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</si>
  <si>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</si>
  <si>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</si>
  <si>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</si>
  <si>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</si>
  <si>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</si>
  <si>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</si>
  <si>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</si>
  <si>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</si>
  <si>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</si>
  <si>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</si>
  <si>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</si>
  <si>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</si>
  <si>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</si>
  <si>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</si>
  <si>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</si>
  <si>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</si>
  <si>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</si>
  <si>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</si>
  <si>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</si>
  <si>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</si>
  <si>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</si>
  <si>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</si>
  <si>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</si>
  <si>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</si>
  <si>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</si>
  <si>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</si>
  <si>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</si>
  <si>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</si>
  <si>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</si>
  <si>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</si>
  <si>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</si>
  <si>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</si>
  <si>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</si>
  <si>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</si>
  <si>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</si>
  <si>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</si>
  <si>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</si>
  <si>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</si>
  <si>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</si>
  <si>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</si>
  <si>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</si>
  <si>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</si>
  <si>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</si>
  <si>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</si>
  <si>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</si>
  <si>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</si>
  <si>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</si>
  <si>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</si>
  <si>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</si>
  <si>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</si>
  <si>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</si>
  <si>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</si>
  <si>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</si>
  <si>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</si>
  <si>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</si>
  <si>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</si>
  <si>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</si>
  <si>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</si>
  <si>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</si>
  <si>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</si>
  <si>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</si>
  <si>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</si>
  <si>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</si>
  <si>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</si>
  <si>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</si>
  <si>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</si>
  <si>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</si>
  <si>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</si>
  <si>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</si>
  <si>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</si>
  <si>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</si>
  <si>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</si>
  <si>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</si>
  <si>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</si>
  <si>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</si>
  <si>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</si>
  <si>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</si>
  <si>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</si>
  <si>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</si>
  <si>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</si>
  <si>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</si>
  <si>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</si>
  <si>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</si>
  <si>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</si>
  <si>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</si>
  <si>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</si>
  <si>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</si>
  <si>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</si>
  <si>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</si>
  <si>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</si>
  <si>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</si>
  <si>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</si>
  <si>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</si>
  <si>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</si>
  <si>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</si>
  <si>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</si>
  <si>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</si>
  <si>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</si>
  <si>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</si>
  <si>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</si>
  <si>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</si>
  <si>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</si>
  <si>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</si>
  <si>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</si>
  <si>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</si>
  <si>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</si>
  <si>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</si>
  <si>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</si>
  <si>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</si>
  <si>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</si>
  <si>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</si>
  <si>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</si>
  <si>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</si>
  <si>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</si>
  <si>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</si>
  <si>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</si>
  <si>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</si>
  <si>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</si>
  <si>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</si>
  <si>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</si>
  <si>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</si>
  <si>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</si>
  <si>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</si>
  <si>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</si>
  <si>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</si>
  <si>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</si>
  <si>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</si>
  <si>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</si>
  <si>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</si>
  <si>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</si>
  <si>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</si>
  <si>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</si>
  <si>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</si>
  <si>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</si>
  <si>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</si>
  <si>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</si>
  <si>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</si>
  <si>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</si>
  <si>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</si>
  <si>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</si>
  <si>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</si>
  <si>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</si>
  <si>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</si>
  <si>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</si>
  <si>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</si>
  <si>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</si>
  <si>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</si>
  <si>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</si>
  <si>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</si>
  <si>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</si>
  <si>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</si>
  <si>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</si>
  <si>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</si>
  <si>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</si>
  <si>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</si>
  <si>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</si>
  <si>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</si>
  <si>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</si>
  <si>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</si>
  <si>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</si>
  <si>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</si>
  <si>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</si>
  <si>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</si>
  <si>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</si>
  <si>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</si>
  <si>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</si>
  <si>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</si>
  <si>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</si>
  <si>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</si>
  <si>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</si>
  <si>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</si>
  <si>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</si>
  <si>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</si>
  <si>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</si>
  <si>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</si>
  <si>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</si>
  <si>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</si>
  <si>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</si>
  <si>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</si>
  <si>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</si>
  <si>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</si>
  <si>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</si>
  <si>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</si>
  <si>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</si>
  <si>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</si>
  <si>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</si>
  <si>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</si>
  <si>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</si>
  <si>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</si>
  <si>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</si>
  <si>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</si>
  <si>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</si>
  <si>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</si>
  <si>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</si>
  <si>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</si>
  <si>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</si>
  <si>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</si>
  <si>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</si>
  <si>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</si>
  <si>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</si>
  <si>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</si>
  <si>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</si>
  <si>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</si>
  <si>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</si>
  <si>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</si>
  <si>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</si>
  <si>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</si>
  <si>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</si>
  <si>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</si>
  <si>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</si>
  <si>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</si>
  <si>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</si>
  <si>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</si>
  <si>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</si>
  <si>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</si>
  <si>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</si>
  <si>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</si>
  <si>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</si>
  <si>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</si>
  <si>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</si>
  <si>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</si>
  <si>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</si>
  <si>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</si>
  <si>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</si>
  <si>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</si>
  <si>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</si>
  <si>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</si>
  <si>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</si>
  <si>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</si>
  <si>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</si>
  <si>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</si>
  <si>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</si>
  <si>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</si>
  <si>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</si>
  <si>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</si>
  <si>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</si>
  <si>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</si>
  <si>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</si>
  <si>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</si>
  <si>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</si>
  <si>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</si>
  <si>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</si>
  <si>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</si>
  <si>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</si>
  <si>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</si>
  <si>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</si>
  <si>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</si>
  <si>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</si>
  <si>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</si>
  <si>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</si>
  <si>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</si>
  <si>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</si>
  <si>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</si>
  <si>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</si>
  <si>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</si>
  <si>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</si>
  <si>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</si>
  <si>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</si>
  <si>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</si>
  <si>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</si>
  <si>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</si>
  <si>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</si>
  <si>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</si>
  <si>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</si>
  <si>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</si>
  <si>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</si>
  <si>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</si>
  <si>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</si>
  <si>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</si>
  <si>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</si>
  <si>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</si>
  <si>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</si>
  <si>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</si>
  <si>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</si>
  <si>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</si>
  <si>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</si>
  <si>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</si>
  <si>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</si>
  <si>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</si>
  <si>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</si>
  <si>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</si>
  <si>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</si>
  <si>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</si>
  <si>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</si>
  <si>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</si>
  <si>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</si>
  <si>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</si>
  <si>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</si>
  <si>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</si>
  <si>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</si>
  <si>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</si>
  <si>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</si>
  <si>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</si>
  <si>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</si>
  <si>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</si>
  <si>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</si>
  <si>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</si>
  <si>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</si>
  <si>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</si>
  <si>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</si>
  <si>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</si>
  <si>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</si>
  <si>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</si>
  <si>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</si>
  <si>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</si>
  <si>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</si>
  <si>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</si>
  <si>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</si>
  <si>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</si>
  <si>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</si>
  <si>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</si>
  <si>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</si>
  <si>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</si>
  <si>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</si>
  <si>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</si>
  <si>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</si>
  <si>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</si>
  <si>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</si>
  <si>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</si>
  <si>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</si>
  <si>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</si>
  <si>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</si>
  <si>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</si>
  <si>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</si>
  <si>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</si>
  <si>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</si>
  <si>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</si>
  <si>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</si>
  <si>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</si>
  <si>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</si>
  <si>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</si>
  <si>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</si>
  <si>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</si>
  <si>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</si>
  <si>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</si>
  <si>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</si>
  <si>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</si>
  <si>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</si>
  <si>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</si>
  <si>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</si>
  <si>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</si>
  <si>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</si>
  <si>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</si>
  <si>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</si>
  <si>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</si>
  <si>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</si>
  <si>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</si>
  <si>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</si>
  <si>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</si>
  <si>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</si>
  <si>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</si>
  <si>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</si>
  <si>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</si>
  <si>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</si>
  <si>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</si>
  <si>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</si>
  <si>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</si>
  <si>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</si>
  <si>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</si>
  <si>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</si>
  <si>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</si>
  <si>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</si>
  <si>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</si>
  <si>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</si>
  <si>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</si>
  <si>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</si>
  <si>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</si>
  <si>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</si>
  <si>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</si>
  <si>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</si>
  <si>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</si>
  <si>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</si>
  <si>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</si>
  <si>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</si>
  <si>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</si>
  <si>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</si>
  <si>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</si>
  <si>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</si>
  <si>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</si>
  <si>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</si>
  <si>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</si>
  <si>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</si>
  <si>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</si>
  <si>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</si>
  <si>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</si>
  <si>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</si>
  <si>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</si>
  <si>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</si>
  <si>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</si>
  <si>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</si>
  <si>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</si>
  <si>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</si>
  <si>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</si>
  <si>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</si>
  <si>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</si>
  <si>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</si>
  <si>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</si>
  <si>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</si>
  <si>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</si>
  <si>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</si>
  <si>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</si>
  <si>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</si>
  <si>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</si>
  <si>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</si>
  <si>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</si>
  <si>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</si>
  <si>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</si>
  <si>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</si>
  <si>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</si>
  <si>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</si>
  <si>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</si>
  <si>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</si>
  <si>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</si>
  <si>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</si>
  <si>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</si>
  <si>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</si>
  <si>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</si>
  <si>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</si>
  <si>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</si>
  <si>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</si>
  <si>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</si>
  <si>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</si>
  <si>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</si>
  <si>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</si>
  <si>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</si>
  <si>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</si>
  <si>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</si>
  <si>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</si>
  <si>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</si>
  <si>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</si>
  <si>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</si>
  <si>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</si>
  <si>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</si>
  <si>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</si>
  <si>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</si>
  <si>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</si>
  <si>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</si>
  <si>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</si>
  <si>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</si>
  <si>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</si>
  <si>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</si>
  <si>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</si>
  <si>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</si>
  <si>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</si>
  <si>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</si>
  <si>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</si>
  <si>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</si>
  <si>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</si>
  <si>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</si>
  <si>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</si>
  <si>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</si>
  <si>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</si>
  <si>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</si>
  <si>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</si>
  <si>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</si>
  <si>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</si>
  <si>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</si>
  <si>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</si>
  <si>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</si>
  <si>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</si>
  <si>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</si>
  <si>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</si>
  <si>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</si>
  <si>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</si>
  <si>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</si>
  <si>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</si>
  <si>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</si>
  <si>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</si>
  <si>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</si>
  <si>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</si>
  <si>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</si>
  <si>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</si>
  <si>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</si>
  <si>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</si>
  <si>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</si>
  <si>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</si>
  <si>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</si>
  <si>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</si>
  <si>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</si>
  <si>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</si>
  <si>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</si>
  <si>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</si>
  <si>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</si>
  <si>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</si>
  <si>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</si>
  <si>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</si>
  <si>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</si>
  <si>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</si>
  <si>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</si>
  <si>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</si>
  <si>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</si>
  <si>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</si>
  <si>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</si>
  <si>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</si>
  <si>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</si>
  <si>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</si>
  <si>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</si>
  <si>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</si>
  <si>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</si>
  <si>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</si>
  <si>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</si>
  <si>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</si>
  <si>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</si>
  <si>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</si>
  <si>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</si>
  <si>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</si>
  <si>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</si>
  <si>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</si>
  <si>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</si>
  <si>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</si>
  <si>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</si>
  <si>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</si>
  <si>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</si>
  <si>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</si>
  <si>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</si>
  <si>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</si>
  <si>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</si>
  <si>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</si>
  <si>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</si>
  <si>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</si>
  <si>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</si>
  <si>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</si>
  <si>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</si>
  <si>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</si>
  <si>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</si>
  <si>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</si>
  <si>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</si>
  <si>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</si>
  <si>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</si>
  <si>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</si>
  <si>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</si>
  <si>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</si>
  <si>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</si>
  <si>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</si>
  <si>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</si>
  <si>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</si>
  <si>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</si>
  <si>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</si>
  <si>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</si>
  <si>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</si>
  <si>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</si>
  <si>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</si>
  <si>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</si>
  <si>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</si>
  <si>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</si>
  <si>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</si>
  <si>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</si>
  <si>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</si>
  <si>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</si>
  <si>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</si>
  <si>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</si>
  <si>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</si>
  <si>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</si>
  <si>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</si>
  <si>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</si>
  <si>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</si>
  <si>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</si>
  <si>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</si>
  <si>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</si>
  <si>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</si>
  <si>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</si>
  <si>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</si>
  <si>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</si>
  <si>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</si>
  <si>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</si>
  <si>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</si>
  <si>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</si>
  <si>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</si>
  <si>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</si>
  <si>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</si>
  <si>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</si>
  <si>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</si>
  <si>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</si>
  <si>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</si>
  <si>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</si>
  <si>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</si>
  <si>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</si>
  <si>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</si>
  <si>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</si>
  <si>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</si>
  <si>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</si>
  <si>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</si>
  <si>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</si>
  <si>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</si>
  <si>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</si>
  <si>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</si>
  <si>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</si>
  <si>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</si>
  <si>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</si>
  <si>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</si>
  <si>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</si>
  <si>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</si>
  <si>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</si>
  <si>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</si>
  <si>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</si>
  <si>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</si>
  <si>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</si>
  <si>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</si>
  <si>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</si>
  <si>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</si>
  <si>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</si>
  <si>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</si>
  <si>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</si>
  <si>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</si>
  <si>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</si>
  <si>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</si>
  <si>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</si>
  <si>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</si>
  <si>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</si>
  <si>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</si>
  <si>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</si>
  <si>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</si>
  <si>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</si>
  <si>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</si>
  <si>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</si>
  <si>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</si>
  <si>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</si>
  <si>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</si>
  <si>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</si>
  <si>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</si>
  <si>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</si>
  <si>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</si>
  <si>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</si>
  <si>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</si>
  <si>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</si>
  <si>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</si>
  <si>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</si>
  <si>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</si>
  <si>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</si>
  <si>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</si>
  <si>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</si>
  <si>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</si>
  <si>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</si>
  <si>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</si>
  <si>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</si>
  <si>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</si>
  <si>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</si>
  <si>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</si>
  <si>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</si>
  <si>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</si>
  <si>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</si>
  <si>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</si>
  <si>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</si>
  <si>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</si>
  <si>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</si>
  <si>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</si>
  <si>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</si>
  <si>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</si>
  <si>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</si>
  <si>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</si>
  <si>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</si>
  <si>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</si>
  <si>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</si>
  <si>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</si>
  <si>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</si>
  <si>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</si>
  <si>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</si>
  <si>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</si>
  <si>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</si>
  <si>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</si>
  <si>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</si>
  <si>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</si>
  <si>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</si>
  <si>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</si>
  <si>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</si>
  <si>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</si>
  <si>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</si>
  <si>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</si>
  <si>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</si>
  <si>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</si>
  <si>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</si>
  <si>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</si>
  <si>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</si>
  <si>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</si>
  <si>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</si>
  <si>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</si>
  <si>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</si>
  <si>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</si>
  <si>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</si>
  <si>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</si>
  <si>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</si>
  <si>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</si>
  <si>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</si>
  <si>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</si>
  <si>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</si>
  <si>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</si>
  <si>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</si>
  <si>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</si>
  <si>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</si>
  <si>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</si>
  <si>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</si>
  <si>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</si>
  <si>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</si>
  <si>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</si>
  <si>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</si>
  <si>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</si>
  <si>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</si>
  <si>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</si>
  <si>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</si>
  <si>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</si>
  <si>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</si>
  <si>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</si>
  <si>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</si>
  <si>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</si>
  <si>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</si>
  <si>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</si>
  <si>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</si>
  <si>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</si>
  <si>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</si>
  <si>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</si>
  <si>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</si>
  <si>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</si>
  <si>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</si>
  <si>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</si>
  <si>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</si>
  <si>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</si>
  <si>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</si>
  <si>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</si>
  <si>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</si>
  <si>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</si>
  <si>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</si>
  <si>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</si>
  <si>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</si>
  <si>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</si>
  <si>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</si>
  <si>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</si>
  <si>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</si>
  <si>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</si>
  <si>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</si>
  <si>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</si>
  <si>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</si>
  <si>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</si>
  <si>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</si>
  <si>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</si>
  <si>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</si>
  <si>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</si>
  <si>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</si>
  <si>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</si>
  <si>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</si>
  <si>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</si>
  <si>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</si>
  <si>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</si>
  <si>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</si>
  <si>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</si>
  <si>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</si>
  <si>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</si>
  <si>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</si>
  <si>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</si>
  <si>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</si>
  <si>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</si>
  <si>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</si>
  <si>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</si>
  <si>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</si>
  <si>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</si>
  <si>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</si>
  <si>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</si>
  <si>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</si>
  <si>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</si>
  <si>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</si>
  <si>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</si>
  <si>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</si>
  <si>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</si>
  <si>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</si>
  <si>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</si>
  <si>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</si>
  <si>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</si>
  <si>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</si>
  <si>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</si>
  <si>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</si>
  <si>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</si>
  <si>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</si>
  <si>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</si>
  <si>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</si>
  <si>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</si>
  <si>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</si>
  <si>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</si>
  <si>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</si>
  <si>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</si>
  <si>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</si>
  <si>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</si>
  <si>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</si>
  <si>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</si>
  <si>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</si>
  <si>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</si>
  <si>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</si>
  <si>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</si>
  <si>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</si>
  <si>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</si>
  <si>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</si>
  <si>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</si>
  <si>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</si>
  <si>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</si>
  <si>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</si>
  <si>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</si>
  <si>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</si>
  <si>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</si>
  <si>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</si>
  <si>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</si>
  <si>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</si>
  <si>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</si>
  <si>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</si>
  <si>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</si>
  <si>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</si>
  <si>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</si>
  <si>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</si>
  <si>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</si>
  <si>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</si>
  <si>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</si>
  <si>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</si>
  <si>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</si>
  <si>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</si>
  <si>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</si>
  <si>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</si>
  <si>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</si>
  <si>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</si>
  <si>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</si>
  <si>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</si>
  <si>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</si>
  <si>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</si>
  <si>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</si>
  <si>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</si>
  <si>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</si>
  <si>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</si>
  <si>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</si>
  <si>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</si>
  <si>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</si>
  <si>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</si>
  <si>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</si>
  <si>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</si>
  <si>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</si>
  <si>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</si>
  <si>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</si>
  <si>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</si>
  <si>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</si>
  <si>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</si>
  <si>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</si>
  <si>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</si>
  <si>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</si>
  <si>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</si>
  <si>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</si>
  <si>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</si>
  <si>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</si>
  <si>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</si>
  <si>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</si>
  <si>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</si>
  <si>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</si>
  <si>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</si>
  <si>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</si>
  <si>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</si>
  <si>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</si>
  <si>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</si>
  <si>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</si>
  <si>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</si>
  <si>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</si>
  <si>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</si>
  <si>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</si>
  <si>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</si>
  <si>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</si>
  <si>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</si>
  <si>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</si>
  <si>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</si>
  <si>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</si>
  <si>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</si>
  <si>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</si>
  <si>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</si>
  <si>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</si>
  <si>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</si>
  <si>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</si>
  <si>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</si>
  <si>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</si>
  <si>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</si>
  <si>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</si>
  <si>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</si>
  <si>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</si>
  <si>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</si>
  <si>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</si>
  <si>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</si>
  <si>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</si>
  <si>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</si>
  <si>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</si>
  <si>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</si>
  <si>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</si>
  <si>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</si>
  <si>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</si>
  <si>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</si>
  <si>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</si>
  <si>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</si>
  <si>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</si>
  <si>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</si>
  <si>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</si>
  <si>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</si>
  <si>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</si>
  <si>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</si>
  <si>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</si>
  <si>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</si>
  <si>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</si>
  <si>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</si>
  <si>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</si>
  <si>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</si>
  <si>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</si>
  <si>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</si>
  <si>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</si>
  <si>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</si>
  <si>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</si>
  <si>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</si>
  <si>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</si>
  <si>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</si>
  <si>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</si>
  <si>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</si>
  <si>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</si>
  <si>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</si>
  <si>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</si>
  <si>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</si>
  <si>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</si>
  <si>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</si>
  <si>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</si>
  <si>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</si>
  <si>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</si>
  <si>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</si>
  <si>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</si>
  <si>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</si>
  <si>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</si>
  <si>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</si>
  <si>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</si>
  <si>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</si>
  <si>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</si>
  <si>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</si>
  <si>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</si>
  <si>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</si>
  <si>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</si>
  <si>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</si>
  <si>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</si>
  <si>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</si>
  <si>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</si>
  <si>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</si>
  <si>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</si>
  <si>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</si>
  <si>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</si>
  <si>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</si>
  <si>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</si>
  <si>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</si>
  <si>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</si>
  <si>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</si>
  <si>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</si>
  <si>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</si>
  <si>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</si>
  <si>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</si>
  <si>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</si>
  <si>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</si>
  <si>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</si>
  <si>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</si>
  <si>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</si>
  <si>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</si>
  <si>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</si>
  <si>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</si>
  <si>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</si>
  <si>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</si>
  <si>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</si>
  <si>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</si>
  <si>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</si>
  <si>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</si>
  <si>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</si>
  <si>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</si>
  <si>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</si>
  <si>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</si>
  <si>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</si>
  <si>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</si>
  <si>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</si>
  <si>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</si>
  <si>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</si>
  <si>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</si>
  <si>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</si>
  <si>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</si>
  <si>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</si>
  <si>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</si>
  <si>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</si>
  <si>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</si>
  <si>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</si>
  <si>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</si>
  <si>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</si>
  <si>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</si>
  <si>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</si>
  <si>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</si>
  <si>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</si>
  <si>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</si>
  <si>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</si>
  <si>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</si>
  <si>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</si>
  <si>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</si>
  <si>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</si>
  <si>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</si>
  <si>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</si>
  <si>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</si>
  <si>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</si>
  <si>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</si>
  <si>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</si>
  <si>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</si>
  <si>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</si>
  <si>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</si>
  <si>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</si>
  <si>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</si>
  <si>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</si>
  <si>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</si>
  <si>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</si>
  <si>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</si>
  <si>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</si>
  <si>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</si>
  <si>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</si>
  <si>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</si>
  <si>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</si>
  <si>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</si>
  <si>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</si>
  <si>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</si>
  <si>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</si>
  <si>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</si>
  <si>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</si>
  <si>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</si>
  <si>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</si>
  <si>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</si>
  <si>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</si>
  <si>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</si>
  <si>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</si>
  <si>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</si>
  <si>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</si>
  <si>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</si>
  <si>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</si>
  <si>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</si>
  <si>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</si>
  <si>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</si>
  <si>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</si>
  <si>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</si>
  <si>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</si>
  <si>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</si>
  <si>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</si>
  <si>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</si>
  <si>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</si>
  <si>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</si>
  <si>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</si>
  <si>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</si>
  <si>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</si>
  <si>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</si>
  <si>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</si>
  <si>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</si>
  <si>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</si>
  <si>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</si>
  <si>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</si>
  <si>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</si>
  <si>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</si>
  <si>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</si>
  <si>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</si>
  <si>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</si>
  <si>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</si>
  <si>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</si>
  <si>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</si>
  <si>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</si>
  <si>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</si>
  <si>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</si>
  <si>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</si>
  <si>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</si>
  <si>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</si>
  <si>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</si>
  <si>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</si>
  <si>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</si>
  <si>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</si>
  <si>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</si>
  <si>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</si>
  <si>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</si>
  <si>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</si>
  <si>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</si>
  <si>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</si>
  <si>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</si>
  <si>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</si>
  <si>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</si>
  <si>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</si>
  <si>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</si>
  <si>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</si>
  <si>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</si>
  <si>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</si>
  <si>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</si>
  <si>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</si>
  <si>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</si>
  <si>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</si>
  <si>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</si>
  <si>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</si>
  <si>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</si>
  <si>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</si>
  <si>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</si>
  <si>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</si>
  <si>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</si>
  <si>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</si>
  <si>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</si>
  <si>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</si>
  <si>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</si>
  <si>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</si>
  <si>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</si>
  <si>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</si>
  <si>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</si>
  <si>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</si>
  <si>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</si>
  <si>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</si>
  <si>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</si>
  <si>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</si>
  <si>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</si>
  <si>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</si>
  <si>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</si>
  <si>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</si>
  <si>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</si>
  <si>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</si>
  <si>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</si>
  <si>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</si>
  <si>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</si>
  <si>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</si>
  <si>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</si>
  <si>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</si>
  <si>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</si>
  <si>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</si>
  <si>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</si>
  <si>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</si>
  <si>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</si>
  <si>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</si>
  <si>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</si>
  <si>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</si>
  <si>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</si>
  <si>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</si>
  <si>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</si>
  <si>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</si>
  <si>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</si>
  <si>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</si>
  <si>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</si>
  <si>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</si>
  <si>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</si>
  <si>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</si>
  <si>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</si>
  <si>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</si>
  <si>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</si>
  <si>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</si>
  <si>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</si>
  <si>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</si>
  <si>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</si>
  <si>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</si>
  <si>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</si>
  <si>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</si>
  <si>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</si>
  <si>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</si>
  <si>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</si>
  <si>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</si>
  <si>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</si>
  <si>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</si>
  <si>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</si>
  <si>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</si>
  <si>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</si>
  <si>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</si>
  <si>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</si>
  <si>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</si>
  <si>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</si>
  <si>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</si>
  <si>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</si>
  <si>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</si>
  <si>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</si>
  <si>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</si>
  <si>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</si>
  <si>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</si>
  <si>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</si>
  <si>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</si>
  <si>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</si>
  <si>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</si>
  <si>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</si>
  <si>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</si>
  <si>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</si>
  <si>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</si>
  <si>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</si>
  <si>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</si>
  <si>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</si>
  <si>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</si>
  <si>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</si>
  <si>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</si>
  <si>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</si>
  <si>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</si>
  <si>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</si>
  <si>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</si>
  <si>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</si>
  <si>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</si>
  <si>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</si>
  <si>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</si>
  <si>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</si>
  <si>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</si>
  <si>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</si>
  <si>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</si>
  <si>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</si>
  <si>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</si>
  <si>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</si>
  <si>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</si>
  <si>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</si>
  <si>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</si>
  <si>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</si>
  <si>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</si>
  <si>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</si>
  <si>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</si>
  <si>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</si>
  <si>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</si>
  <si>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</si>
  <si>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</si>
  <si>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</si>
  <si>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</si>
  <si>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</si>
  <si>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</si>
  <si>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</si>
  <si>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</si>
  <si>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</si>
  <si>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</si>
  <si>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</si>
  <si>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</si>
  <si>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</si>
  <si>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</si>
  <si>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</si>
  <si>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</si>
  <si>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</si>
  <si>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</si>
  <si>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</si>
  <si>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</si>
  <si>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</si>
  <si>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</si>
  <si>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</si>
  <si>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</si>
  <si>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</si>
  <si>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</si>
  <si>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</si>
  <si>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</si>
  <si>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</si>
  <si>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</si>
  <si>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</si>
  <si>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</si>
  <si>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</si>
  <si>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</si>
  <si>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</si>
  <si>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</si>
  <si>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</si>
  <si>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</si>
  <si>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</si>
  <si>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</si>
  <si>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</si>
  <si>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</si>
  <si>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</si>
  <si>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</si>
  <si>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</si>
  <si>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</si>
  <si>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</si>
  <si>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</si>
  <si>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</si>
  <si>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</si>
  <si>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</si>
  <si>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</si>
  <si>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</si>
  <si>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</si>
  <si>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</si>
  <si>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</si>
  <si>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</si>
  <si>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</si>
  <si>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</si>
  <si>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</si>
  <si>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</si>
  <si>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</si>
  <si>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</si>
  <si>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</si>
  <si>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</si>
  <si>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</si>
  <si>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</si>
  <si>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</si>
  <si>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</si>
  <si>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</si>
  <si>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</si>
  <si>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</si>
  <si>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</si>
  <si>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</si>
  <si>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</si>
  <si>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</si>
  <si>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</si>
  <si>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</si>
  <si>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</si>
  <si>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</si>
  <si>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</si>
  <si>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</si>
  <si>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</si>
  <si>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</si>
  <si>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</si>
  <si>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</si>
  <si>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</si>
  <si>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</si>
  <si>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</si>
  <si>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</si>
  <si>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</si>
  <si>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</si>
  <si>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</si>
  <si>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</si>
  <si>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</si>
  <si>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</si>
  <si>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</si>
  <si>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</si>
  <si>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</si>
  <si>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</si>
  <si>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</si>
  <si>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</si>
  <si>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</si>
  <si>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</si>
  <si>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</si>
  <si>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</si>
  <si>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</si>
  <si>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</si>
  <si>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</si>
  <si>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</si>
  <si>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</si>
  <si>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</si>
  <si>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</si>
  <si>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</si>
  <si>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</si>
  <si>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</si>
  <si>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</si>
  <si>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</si>
  <si>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</si>
  <si>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</si>
  <si>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</si>
  <si>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</si>
  <si>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</si>
  <si>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</si>
  <si>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</si>
  <si>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</si>
  <si>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</si>
  <si>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</si>
  <si>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</si>
  <si>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</si>
  <si>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</si>
  <si>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</si>
  <si>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</si>
  <si>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</si>
  <si>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</si>
  <si>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</si>
  <si>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</si>
  <si>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</si>
  <si>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</si>
  <si>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</si>
  <si>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</si>
  <si>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</si>
  <si>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</si>
  <si>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</si>
  <si>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</si>
  <si>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</si>
  <si>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</si>
  <si>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</si>
  <si>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</si>
  <si>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</si>
  <si>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</si>
  <si>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</si>
  <si>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</si>
  <si>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</si>
  <si>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</si>
  <si>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</si>
  <si>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</si>
  <si>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</si>
  <si>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</si>
  <si>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</si>
  <si>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</si>
  <si>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</si>
  <si>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</si>
  <si>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</si>
  <si>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</si>
  <si>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</si>
  <si>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</si>
  <si>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</si>
  <si>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</si>
  <si>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</si>
  <si>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</si>
  <si>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</si>
  <si>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</si>
  <si>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</si>
  <si>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</si>
  <si>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</si>
  <si>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</si>
  <si>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</si>
  <si>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</si>
  <si>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</si>
  <si>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</si>
  <si>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</si>
  <si>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</si>
  <si>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</si>
  <si>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</si>
  <si>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</si>
  <si>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</si>
  <si>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</si>
  <si>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</si>
  <si>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</si>
  <si>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</si>
  <si>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</si>
  <si>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</si>
  <si>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</si>
  <si>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</si>
  <si>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</si>
  <si>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</si>
  <si>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</si>
  <si>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</si>
  <si>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</si>
  <si>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</si>
  <si>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</si>
  <si>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</si>
  <si>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</si>
  <si>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</si>
  <si>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</si>
  <si>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</si>
  <si>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</si>
  <si>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</si>
  <si>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</si>
  <si>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</si>
  <si>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</si>
  <si>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</si>
  <si>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</si>
  <si>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</si>
  <si>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</si>
  <si>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</si>
  <si>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</si>
  <si>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</si>
  <si>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</si>
  <si>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</si>
  <si>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</si>
  <si>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</si>
  <si>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</si>
  <si>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</si>
  <si>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</si>
  <si>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</si>
  <si>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</si>
  <si>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</si>
  <si>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</si>
  <si>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</si>
  <si>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</si>
  <si>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</si>
  <si>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</si>
  <si>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</si>
  <si>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</si>
  <si>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</si>
  <si>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</si>
  <si>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</si>
  <si>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</si>
  <si>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</si>
  <si>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</si>
  <si>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</si>
  <si>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</si>
  <si>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</si>
  <si>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</si>
  <si>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</si>
  <si>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</si>
  <si>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</si>
  <si>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</si>
  <si>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</si>
  <si>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</si>
  <si>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</si>
  <si>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</si>
  <si>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</si>
  <si>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</si>
  <si>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</si>
  <si>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</si>
  <si>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</si>
  <si>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</si>
  <si>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</si>
  <si>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</si>
  <si>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</si>
  <si>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</si>
  <si>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</si>
  <si>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</si>
  <si>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</si>
  <si>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</si>
  <si>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</si>
  <si>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</si>
  <si>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</si>
  <si>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</si>
  <si>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</si>
  <si>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</si>
  <si>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</si>
  <si>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</si>
  <si>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</si>
  <si>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</si>
  <si>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</si>
  <si>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</si>
  <si>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</si>
  <si>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</si>
  <si>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</si>
  <si>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</si>
  <si>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</si>
  <si>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</si>
  <si>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</si>
  <si>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</si>
  <si>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</si>
  <si>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</si>
  <si>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</si>
  <si>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</si>
  <si>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</si>
  <si>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</si>
  <si>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</si>
  <si>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</si>
  <si>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</si>
  <si>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</si>
  <si>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</si>
  <si>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</si>
  <si>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</si>
  <si>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</si>
  <si>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</si>
  <si>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</si>
  <si>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</si>
  <si>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</si>
  <si>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</si>
  <si>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</si>
  <si>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</si>
  <si>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</si>
  <si>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</si>
  <si>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</si>
  <si>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</si>
  <si>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</si>
  <si>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</si>
  <si>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</si>
  <si>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</si>
  <si>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</si>
  <si>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</si>
  <si>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</si>
  <si>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</si>
  <si>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</si>
  <si>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</si>
  <si>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</si>
  <si>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</si>
  <si>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</si>
  <si>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</si>
  <si>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</si>
  <si>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</si>
  <si>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</si>
  <si>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</si>
  <si>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</si>
  <si>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</si>
  <si>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</si>
  <si>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</si>
  <si>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</si>
  <si>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</si>
  <si>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</si>
  <si>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</si>
  <si>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</si>
  <si>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</si>
  <si>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</si>
  <si>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</si>
  <si>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</si>
  <si>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</si>
  <si>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</si>
  <si>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</si>
  <si>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</si>
  <si>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</si>
  <si>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</si>
  <si>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</si>
  <si>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</si>
  <si>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</si>
  <si>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</si>
  <si>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</si>
  <si>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</si>
  <si>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</si>
  <si>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</si>
  <si>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</si>
  <si>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</si>
  <si>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</si>
  <si>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</si>
  <si>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</si>
  <si>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</si>
  <si>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</si>
  <si>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</si>
  <si>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</si>
  <si>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</si>
  <si>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</si>
  <si>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</si>
  <si>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</si>
  <si>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</si>
  <si>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</si>
  <si>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</si>
  <si>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</si>
  <si>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</si>
  <si>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</si>
  <si>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</si>
  <si>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</si>
  <si>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</si>
  <si>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</si>
  <si>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</si>
  <si>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</si>
  <si>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</si>
  <si>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</si>
  <si>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</si>
  <si>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</si>
  <si>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</si>
  <si>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</si>
  <si>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</si>
  <si>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</si>
  <si>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</si>
  <si>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</si>
  <si>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</si>
  <si>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</si>
  <si>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</si>
  <si>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</si>
  <si>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</si>
  <si>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</si>
  <si>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</si>
  <si>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</si>
  <si>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</si>
  <si>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</si>
  <si>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</si>
  <si>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</si>
  <si>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</si>
  <si>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</si>
  <si>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</si>
  <si>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</si>
  <si>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</si>
  <si>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</si>
  <si>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</si>
  <si>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</si>
  <si>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</si>
  <si>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</si>
  <si>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</si>
  <si>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</si>
  <si>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</si>
  <si>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</si>
  <si>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</si>
  <si>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</si>
  <si>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</si>
  <si>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</si>
  <si>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</si>
  <si>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</si>
  <si>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</si>
  <si>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</si>
  <si>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</si>
  <si>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</si>
  <si>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</si>
  <si>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</si>
  <si>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</si>
  <si>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</si>
  <si>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</si>
  <si>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</si>
  <si>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</si>
  <si>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</si>
  <si>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</si>
  <si>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</si>
  <si>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</si>
  <si>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</si>
  <si>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</si>
  <si>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</si>
  <si>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</si>
  <si>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</si>
  <si>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</si>
  <si>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</si>
  <si>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</si>
  <si>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</si>
  <si>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</si>
  <si>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</si>
  <si>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</si>
  <si>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</si>
  <si>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</si>
  <si>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</si>
  <si>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</si>
  <si>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</si>
  <si>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</si>
  <si>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</si>
  <si>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</si>
  <si>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</si>
  <si>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</si>
  <si>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</si>
  <si>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</si>
  <si>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</si>
  <si>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</si>
  <si>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</si>
  <si>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</si>
  <si>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</si>
  <si>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</si>
  <si>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</si>
  <si>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</si>
  <si>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</si>
  <si>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</si>
  <si>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</si>
  <si>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</si>
  <si>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</si>
  <si>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</si>
  <si>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</si>
  <si>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</si>
  <si>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</si>
  <si>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</si>
  <si>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</si>
  <si>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</si>
  <si>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</si>
  <si>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</si>
  <si>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</si>
  <si>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</si>
  <si>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</si>
  <si>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</si>
  <si>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</si>
  <si>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</si>
  <si>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</si>
  <si>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</si>
  <si>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</si>
  <si>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</si>
  <si>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</si>
  <si>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</si>
  <si>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</si>
  <si>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</si>
  <si>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</si>
  <si>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</si>
  <si>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</si>
  <si>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</si>
  <si>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</si>
  <si>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</si>
  <si>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</si>
  <si>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</si>
  <si>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</si>
  <si>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</si>
  <si>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</si>
  <si>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</si>
  <si>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</si>
  <si>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</si>
  <si>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</si>
  <si>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</si>
  <si>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</si>
  <si>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</si>
  <si>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</si>
  <si>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</si>
  <si>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</si>
  <si>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</si>
  <si>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</si>
  <si>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</si>
  <si>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</si>
  <si>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</si>
  <si>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</si>
  <si>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</si>
  <si>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</si>
  <si>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</si>
  <si>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</si>
  <si>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</si>
  <si>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</si>
  <si>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</si>
  <si>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</si>
  <si>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</si>
  <si>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</si>
  <si>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</si>
  <si>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</si>
  <si>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</si>
  <si>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</si>
  <si>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</si>
  <si>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</si>
  <si>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</si>
  <si>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</si>
  <si>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</si>
  <si>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</si>
  <si>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</si>
  <si>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</si>
  <si>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</si>
  <si>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</si>
  <si>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</si>
  <si>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</si>
  <si>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</si>
  <si>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</si>
  <si>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</si>
  <si>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</si>
  <si>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</si>
  <si>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</si>
  <si>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</si>
  <si>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</si>
  <si>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</si>
  <si>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</si>
  <si>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</si>
  <si>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</si>
  <si>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</si>
  <si>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</si>
  <si>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</si>
  <si>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</si>
  <si>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</si>
  <si>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</si>
  <si>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</si>
  <si>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</si>
  <si>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</si>
  <si>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</si>
  <si>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</si>
  <si>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</si>
  <si>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</si>
  <si>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</si>
  <si>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</si>
  <si>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</si>
  <si>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</si>
  <si>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</si>
  <si>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</si>
  <si>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</si>
  <si>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</si>
  <si>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</si>
  <si>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</si>
  <si>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</si>
  <si>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</si>
  <si>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</si>
  <si>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</si>
  <si>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</si>
  <si>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</si>
  <si>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</si>
  <si>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</si>
  <si>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</si>
  <si>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</si>
  <si>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</si>
  <si>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</si>
  <si>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</si>
  <si>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</si>
  <si>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</si>
  <si>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</si>
  <si>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</si>
  <si>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</si>
  <si>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</si>
  <si>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</si>
  <si>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</si>
  <si>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</si>
  <si>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</si>
  <si>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</si>
  <si>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</si>
  <si>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</si>
  <si>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</si>
  <si>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</si>
  <si>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</si>
  <si>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</si>
  <si>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</si>
  <si>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</si>
  <si>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</si>
  <si>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</si>
  <si>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</si>
  <si>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</si>
  <si>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</si>
  <si>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</si>
  <si>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</si>
  <si>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</si>
  <si>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</si>
  <si>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</si>
  <si>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</si>
  <si>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</si>
  <si>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</si>
  <si>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</si>
  <si>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</si>
  <si>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</si>
  <si>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</si>
  <si>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</si>
  <si>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</si>
  <si>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</si>
  <si>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</si>
  <si>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</si>
  <si>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</si>
  <si>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</si>
  <si>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</si>
  <si>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</si>
  <si>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</si>
  <si>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</si>
  <si>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</si>
  <si>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</si>
  <si>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</si>
  <si>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</si>
  <si>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</si>
  <si>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</si>
  <si>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</si>
  <si>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</si>
  <si>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</si>
  <si>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</si>
  <si>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</si>
  <si>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</si>
  <si>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</si>
  <si>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</si>
  <si>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</si>
  <si>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</si>
  <si>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</si>
  <si>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</si>
  <si>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</si>
  <si>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</si>
  <si>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</si>
  <si>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</si>
  <si>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</si>
  <si>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</si>
  <si>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</si>
  <si>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</si>
  <si>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</si>
  <si>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</si>
  <si>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</si>
  <si>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</si>
  <si>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</si>
  <si>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</si>
  <si>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</si>
  <si>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</si>
  <si>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</si>
  <si>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</si>
  <si>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</si>
  <si>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</si>
  <si>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</si>
  <si>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</si>
  <si>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</si>
  <si>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</si>
  <si>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</si>
  <si>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</si>
  <si>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</si>
  <si>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</si>
  <si>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</si>
  <si>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</si>
  <si>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</si>
  <si>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</si>
  <si>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</si>
  <si>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</si>
  <si>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</si>
  <si>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</si>
  <si>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</si>
  <si>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</si>
  <si>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</si>
  <si>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</si>
  <si>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</si>
  <si>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</si>
  <si>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</si>
  <si>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</si>
  <si>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</si>
  <si>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</si>
  <si>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</si>
  <si>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</si>
  <si>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</si>
  <si>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</si>
  <si>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</si>
  <si>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</si>
  <si>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</si>
  <si>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</si>
  <si>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</si>
  <si>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</si>
  <si>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</si>
  <si>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</si>
  <si>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</si>
  <si>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</si>
  <si>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</si>
  <si>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</si>
  <si>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</si>
  <si>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</si>
  <si>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</si>
  <si>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</si>
  <si>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</si>
  <si>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</si>
  <si>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</si>
  <si>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</si>
  <si>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</si>
  <si>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</si>
  <si>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</si>
  <si>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</si>
  <si>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</si>
  <si>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</si>
  <si>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</si>
  <si>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</si>
  <si>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</si>
  <si>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</si>
  <si>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</si>
  <si>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</si>
  <si>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</si>
  <si>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</si>
  <si>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</si>
  <si>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</si>
  <si>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</si>
  <si>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</si>
  <si>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</si>
  <si>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</si>
  <si>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</si>
  <si>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</si>
  <si>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</si>
  <si>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</si>
  <si>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</si>
  <si>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</si>
  <si>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</si>
  <si>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</si>
  <si>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</si>
  <si>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</si>
  <si>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</si>
  <si>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</si>
  <si>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</si>
  <si>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</si>
  <si>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</si>
  <si>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</si>
  <si>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</si>
  <si>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</si>
  <si>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</si>
  <si>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</si>
  <si>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</si>
  <si>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</si>
  <si>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</si>
  <si>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</si>
  <si>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</si>
  <si>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</si>
  <si>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</si>
  <si>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</si>
  <si>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</si>
  <si>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</si>
  <si>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</si>
  <si>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</si>
  <si>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</si>
  <si>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</si>
  <si>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</si>
  <si>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</si>
  <si>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</si>
  <si>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</si>
  <si>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</si>
  <si>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</si>
  <si>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</si>
  <si>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</si>
  <si>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</si>
  <si>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</si>
  <si>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</si>
  <si>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</si>
  <si>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</si>
  <si>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</si>
  <si>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</si>
  <si>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</si>
  <si>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</si>
  <si>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</si>
  <si>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</si>
  <si>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</si>
  <si>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</si>
  <si>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</si>
  <si>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</si>
  <si>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</si>
  <si>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</si>
  <si>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</si>
  <si>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</si>
  <si>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</si>
  <si>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</si>
  <si>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</si>
  <si>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</si>
  <si>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</si>
  <si>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</si>
  <si>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</si>
  <si>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</si>
  <si>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</si>
  <si>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</si>
  <si>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</si>
  <si>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</si>
  <si>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</si>
  <si>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</si>
  <si>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</si>
  <si>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</si>
  <si>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</si>
  <si>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</si>
  <si>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</si>
  <si>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</si>
  <si>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</si>
  <si>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</si>
  <si>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</si>
  <si>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</si>
  <si>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</si>
  <si>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</si>
  <si>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</si>
  <si>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</si>
  <si>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</si>
  <si>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</si>
  <si>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</si>
  <si>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</si>
  <si>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</si>
  <si>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</si>
  <si>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</si>
  <si>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</si>
  <si>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</si>
  <si>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</si>
  <si>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</si>
  <si>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</si>
  <si>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</si>
  <si>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</si>
  <si>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</si>
  <si>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</si>
  <si>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</si>
  <si>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</si>
  <si>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</si>
  <si>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</si>
  <si>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</si>
  <si>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</si>
  <si>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</si>
  <si>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</si>
  <si>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</si>
  <si>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</si>
  <si>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</si>
  <si>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</si>
  <si>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</si>
  <si>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</si>
  <si>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</si>
  <si>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</si>
  <si>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</si>
  <si>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</si>
  <si>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</si>
  <si>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</si>
  <si>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</si>
  <si>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</si>
  <si>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</si>
  <si>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</si>
  <si>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</si>
  <si>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</si>
  <si>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</si>
  <si>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</si>
  <si>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</si>
  <si>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</si>
  <si>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</si>
  <si>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</si>
  <si>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</si>
  <si>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</si>
  <si>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</si>
  <si>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</si>
  <si>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</si>
  <si>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</si>
  <si>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</si>
  <si>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</si>
  <si>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</si>
  <si>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</si>
  <si>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</si>
  <si>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</si>
  <si>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</si>
  <si>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</si>
  <si>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</si>
  <si>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</si>
  <si>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</si>
  <si>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</si>
  <si>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</si>
  <si>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</si>
  <si>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</si>
  <si>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</si>
  <si>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</si>
  <si>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</si>
  <si>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</si>
  <si>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</si>
  <si>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</si>
  <si>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</si>
  <si>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</si>
  <si>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</si>
  <si>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</si>
  <si>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</si>
  <si>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</si>
  <si>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</si>
  <si>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</si>
  <si>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</si>
  <si>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</si>
  <si>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</si>
  <si>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</si>
  <si>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</si>
  <si>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</si>
  <si>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</si>
  <si>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</si>
  <si>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</si>
  <si>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</si>
  <si>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</si>
  <si>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</si>
  <si>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</si>
  <si>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</si>
  <si>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</si>
  <si>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</si>
  <si>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</si>
  <si>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</si>
  <si>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</si>
  <si>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</si>
  <si>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</si>
  <si>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</si>
  <si>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</si>
  <si>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</si>
  <si>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</si>
  <si>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</si>
  <si>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</si>
  <si>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</si>
  <si>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</si>
  <si>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</si>
  <si>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</si>
  <si>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</si>
  <si>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</si>
  <si>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</si>
  <si>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</si>
  <si>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</si>
  <si>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</si>
  <si>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</si>
  <si>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</si>
  <si>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</si>
  <si>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</si>
  <si>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</si>
  <si>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</si>
  <si>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</si>
  <si>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</si>
  <si>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</si>
  <si>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</si>
  <si>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</si>
  <si>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</si>
  <si>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</si>
  <si>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</si>
  <si>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</si>
  <si>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</si>
  <si>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</si>
  <si>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</si>
  <si>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</si>
  <si>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</si>
  <si>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</si>
  <si>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</si>
  <si>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</si>
  <si>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</si>
  <si>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</si>
  <si>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</si>
  <si>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</si>
  <si>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</si>
  <si>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</si>
  <si>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</si>
  <si>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</si>
  <si>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</si>
  <si>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</si>
  <si>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</si>
  <si>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</si>
  <si>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</si>
  <si>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</si>
  <si>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</si>
  <si>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</si>
  <si>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</si>
  <si>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</si>
  <si>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</si>
  <si>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</si>
  <si>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</si>
  <si>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</si>
  <si>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</si>
  <si>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</si>
  <si>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</si>
  <si>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</si>
  <si>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</si>
  <si>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</si>
  <si>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</si>
  <si>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</si>
  <si>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</si>
  <si>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</si>
  <si>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</si>
  <si>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</si>
  <si>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</si>
  <si>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</si>
  <si>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</si>
  <si>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</si>
  <si>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</si>
  <si>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</si>
  <si>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</si>
  <si>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</si>
  <si>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</si>
  <si>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</si>
  <si>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</si>
  <si>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</si>
  <si>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</si>
  <si>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</si>
  <si>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</si>
  <si>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</si>
  <si>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</si>
  <si>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</si>
  <si>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</si>
  <si>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</si>
  <si>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</si>
  <si>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</si>
  <si>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</si>
  <si>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</si>
  <si>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</si>
  <si>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</si>
  <si>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</si>
  <si>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</si>
  <si>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</si>
  <si>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</si>
  <si>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</si>
  <si>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</si>
  <si>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</si>
  <si>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</si>
  <si>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</si>
  <si>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</si>
  <si>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</si>
  <si>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</si>
  <si>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</si>
  <si>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</si>
  <si>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</si>
  <si>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</si>
  <si>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</si>
  <si>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</si>
  <si>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</si>
  <si>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</si>
  <si>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</si>
  <si>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</si>
  <si>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</si>
  <si>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</si>
  <si>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</si>
  <si>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</si>
  <si>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</si>
  <si>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</si>
  <si>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</si>
  <si>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</si>
  <si>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</si>
  <si>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</si>
  <si>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</si>
  <si>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</si>
  <si>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</si>
  <si>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</si>
  <si>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</si>
  <si>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</si>
  <si>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</si>
  <si>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</si>
  <si>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</si>
  <si>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</si>
  <si>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</si>
  <si>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</si>
  <si>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</si>
  <si>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</si>
  <si>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</si>
  <si>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</si>
  <si>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</si>
  <si>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</si>
  <si>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</si>
  <si>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</si>
  <si>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</si>
  <si>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</si>
  <si>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</si>
  <si>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</si>
  <si>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</si>
  <si>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</si>
  <si>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</si>
  <si>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</si>
  <si>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</si>
  <si>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</si>
  <si>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</si>
  <si>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</si>
  <si>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</si>
  <si>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</si>
  <si>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</si>
  <si>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</si>
  <si>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</si>
  <si>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</si>
  <si>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</si>
  <si>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</si>
  <si>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</si>
  <si>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</si>
  <si>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</si>
  <si>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</si>
  <si>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</si>
  <si>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</si>
  <si>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</si>
  <si>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</si>
  <si>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</si>
  <si>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</si>
  <si>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</si>
  <si>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</si>
  <si>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</si>
  <si>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</si>
  <si>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</si>
  <si>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</si>
  <si>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</si>
  <si>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</si>
  <si>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</si>
  <si>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</si>
  <si>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</si>
  <si>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</si>
  <si>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</si>
  <si>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</si>
  <si>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</si>
  <si>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</si>
  <si>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</si>
  <si>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</si>
  <si>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</si>
  <si>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</si>
  <si>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</si>
  <si>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</si>
  <si>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</si>
  <si>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</si>
  <si>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</si>
  <si>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</si>
  <si>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</si>
  <si>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</si>
  <si>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</si>
  <si>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</si>
  <si>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</si>
  <si>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</si>
  <si>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</si>
  <si>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</si>
  <si>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</si>
  <si>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</si>
  <si>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</si>
  <si>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</si>
  <si>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</si>
  <si>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</si>
  <si>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</si>
  <si>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</si>
  <si>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</si>
  <si>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</si>
  <si>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</si>
  <si>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</si>
  <si>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</si>
  <si>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</si>
  <si>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</si>
  <si>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</si>
  <si>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</si>
  <si>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</si>
  <si>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</si>
  <si>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</si>
  <si>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</si>
  <si>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</si>
  <si>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</si>
  <si>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</si>
  <si>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</si>
  <si>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</si>
  <si>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</si>
  <si>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</si>
  <si>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</si>
  <si>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</si>
  <si>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</si>
  <si>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</si>
  <si>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</si>
  <si>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</si>
  <si>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</si>
  <si>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</si>
  <si>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</si>
  <si>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</si>
  <si>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</si>
  <si>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</si>
  <si>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</si>
  <si>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</si>
  <si>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</si>
  <si>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</si>
  <si>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</si>
  <si>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</si>
  <si>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</si>
  <si>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</si>
  <si>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</si>
  <si>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</si>
  <si>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</si>
  <si>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</si>
  <si>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</si>
  <si>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</si>
  <si>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</si>
  <si>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</si>
  <si>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</si>
  <si>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</si>
  <si>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</si>
  <si>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</si>
  <si>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</si>
  <si>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</si>
  <si>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</si>
  <si>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</si>
  <si>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</si>
  <si>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</si>
  <si>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</si>
  <si>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</si>
  <si>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</si>
  <si>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</si>
  <si>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</si>
  <si>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</si>
  <si>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</si>
  <si>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</si>
  <si>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</si>
  <si>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</si>
  <si>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</si>
  <si>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</si>
  <si>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</si>
  <si>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</si>
  <si>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</si>
  <si>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</si>
  <si>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</si>
  <si>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</si>
  <si>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</si>
  <si>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</si>
  <si>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</si>
  <si>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</si>
  <si>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</si>
  <si>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</si>
  <si>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</si>
  <si>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</si>
  <si>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</si>
  <si>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</si>
  <si>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</si>
  <si>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</si>
  <si>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</si>
  <si>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</si>
  <si>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</si>
  <si>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</si>
  <si>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</si>
  <si>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</si>
  <si>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</si>
  <si>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</si>
  <si>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</si>
  <si>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</si>
  <si>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</si>
  <si>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</si>
  <si>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</si>
  <si>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</si>
  <si>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</si>
  <si>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</si>
  <si>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</si>
  <si>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</si>
  <si>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</si>
  <si>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</si>
  <si>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</si>
  <si>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</si>
  <si>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</si>
  <si>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</si>
  <si>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</si>
  <si>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</si>
  <si>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</si>
  <si>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</si>
  <si>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</si>
  <si>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</si>
  <si>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</si>
  <si>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</si>
  <si>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</si>
  <si>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</si>
  <si>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</si>
  <si>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</si>
  <si>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</si>
  <si>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</si>
  <si>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</si>
  <si>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</si>
  <si>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</si>
  <si>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</si>
  <si>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</si>
  <si>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</si>
  <si>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</si>
  <si>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</si>
  <si>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</si>
  <si>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</si>
  <si>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</si>
  <si>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</si>
  <si>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</si>
  <si>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</si>
  <si>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</si>
  <si>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</si>
  <si>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</si>
  <si>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</si>
  <si>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</si>
  <si>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</si>
  <si>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</si>
  <si>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</si>
  <si>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</si>
  <si>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</si>
  <si>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</si>
  <si>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</si>
  <si>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</si>
  <si>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</si>
  <si>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</si>
  <si>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</si>
  <si>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</si>
  <si>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</si>
  <si>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</si>
  <si>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</si>
  <si>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</si>
  <si>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</si>
  <si>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</si>
  <si>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</si>
  <si>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</si>
  <si>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</si>
  <si>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</si>
  <si>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</si>
  <si>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</si>
  <si>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</si>
  <si>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</si>
  <si>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</si>
  <si>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</si>
  <si>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</si>
  <si>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</si>
  <si>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</si>
  <si>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</si>
  <si>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</si>
  <si>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</si>
  <si>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</si>
  <si>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</si>
  <si>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</si>
  <si>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</si>
  <si>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</si>
  <si>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</si>
  <si>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</si>
  <si>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</si>
  <si>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</si>
  <si>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</si>
  <si>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</si>
  <si>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</si>
  <si>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</si>
  <si>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</si>
  <si>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</si>
  <si>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</si>
  <si>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</si>
  <si>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</si>
  <si>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</si>
  <si>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</si>
  <si>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</si>
  <si>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</si>
  <si>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</si>
  <si>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</si>
  <si>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</si>
  <si>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</si>
  <si>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</si>
  <si>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</si>
  <si>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</si>
  <si>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</si>
  <si>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</si>
  <si>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</si>
  <si>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</si>
  <si>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</si>
  <si>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</si>
  <si>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</si>
  <si>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</si>
  <si>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</si>
  <si>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</si>
  <si>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</si>
  <si>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</si>
  <si>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</si>
  <si>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</si>
  <si>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</si>
  <si>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</si>
  <si>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</si>
  <si>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</si>
  <si>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</si>
  <si>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</si>
  <si>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</si>
  <si>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</si>
  <si>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</si>
  <si>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</si>
  <si>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</si>
  <si>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</si>
  <si>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</si>
  <si>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</si>
  <si>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</si>
  <si>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</si>
  <si>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</si>
  <si>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</si>
  <si>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</si>
  <si>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</si>
  <si>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</si>
  <si>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</si>
  <si>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</si>
  <si>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</si>
  <si>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</si>
  <si>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</si>
  <si>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</si>
  <si>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</si>
  <si>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</si>
  <si>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</si>
  <si>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</si>
  <si>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</si>
  <si>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</si>
  <si>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</si>
  <si>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</si>
  <si>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</si>
  <si>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</si>
  <si>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</si>
  <si>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</si>
  <si>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</si>
  <si>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</si>
  <si>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</si>
  <si>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</si>
  <si>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</si>
  <si>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</si>
  <si>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</si>
  <si>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</si>
  <si>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</si>
  <si>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</si>
  <si>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</si>
  <si>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</si>
  <si>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</si>
  <si>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</si>
  <si>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</si>
  <si>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</si>
  <si>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</si>
  <si>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</si>
  <si>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</si>
  <si>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</si>
  <si>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</si>
  <si>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</si>
  <si>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</si>
  <si>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</si>
  <si>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</si>
  <si>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</si>
  <si>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</si>
  <si>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</si>
  <si>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</si>
  <si>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</si>
  <si>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</si>
  <si>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</si>
  <si>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</si>
  <si>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</si>
  <si>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</si>
  <si>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</si>
  <si>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</si>
  <si>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</si>
  <si>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</si>
  <si>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</si>
  <si>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</si>
  <si>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</si>
  <si>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</si>
  <si>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</si>
  <si>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</si>
  <si>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</si>
  <si>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</si>
  <si>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</si>
  <si>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</si>
  <si>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</si>
  <si>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</si>
  <si>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</si>
  <si>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</si>
  <si>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</si>
  <si>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</si>
  <si>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</si>
  <si>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</si>
  <si>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</si>
  <si>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</si>
  <si>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</si>
  <si>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</si>
  <si>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</si>
  <si>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</si>
  <si>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</si>
  <si>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</si>
  <si>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</si>
  <si>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</si>
  <si>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</si>
  <si>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</si>
  <si>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</si>
  <si>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</si>
  <si>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</si>
  <si>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</si>
  <si>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</si>
  <si>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</si>
  <si>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</si>
  <si>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</si>
  <si>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</si>
  <si>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</si>
  <si>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</si>
  <si>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</si>
  <si>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</si>
  <si>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</si>
  <si>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</si>
  <si>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</si>
  <si>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</si>
  <si>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</si>
  <si>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</si>
  <si>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</si>
  <si>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</si>
  <si>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</si>
  <si>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</si>
  <si>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</si>
  <si>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</si>
  <si>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</si>
  <si>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</si>
  <si>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</si>
  <si>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</si>
  <si>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</si>
  <si>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</si>
  <si>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</si>
  <si>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</si>
  <si>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</si>
  <si>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</si>
  <si>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</si>
  <si>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</si>
  <si>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</si>
  <si>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</si>
  <si>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</si>
  <si>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</si>
  <si>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</si>
  <si>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</si>
  <si>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</si>
  <si>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</si>
  <si>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</si>
  <si>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</si>
  <si>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</si>
  <si>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</si>
  <si>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</si>
  <si>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</si>
  <si>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</si>
  <si>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</si>
  <si>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</si>
  <si>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</si>
  <si>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</si>
  <si>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</si>
  <si>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</si>
  <si>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</si>
  <si>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</si>
  <si>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</si>
  <si>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</si>
  <si>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</si>
  <si>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</si>
  <si>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</si>
  <si>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</si>
  <si>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</si>
  <si>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</si>
  <si>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</si>
  <si>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</si>
  <si>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</si>
  <si>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</si>
  <si>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</si>
  <si>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</si>
  <si>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</si>
  <si>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</si>
  <si>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</si>
  <si>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</si>
  <si>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</si>
  <si>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</si>
  <si>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</si>
  <si>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</si>
  <si>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</si>
  <si>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</si>
  <si>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</si>
  <si>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</si>
  <si>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</si>
  <si>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</si>
  <si>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</si>
  <si>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</si>
  <si>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</si>
  <si>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</si>
  <si>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</si>
  <si>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</si>
  <si>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</si>
  <si>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</si>
  <si>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</si>
  <si>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</si>
  <si>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</si>
  <si>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</si>
  <si>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</si>
  <si>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</si>
  <si>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</si>
  <si>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</si>
  <si>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</si>
  <si>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</si>
  <si>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</si>
  <si>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</si>
  <si>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</si>
  <si>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</si>
  <si>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</si>
  <si>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</si>
  <si>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</si>
  <si>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</si>
  <si>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</si>
  <si>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</si>
  <si>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</si>
  <si>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</si>
  <si>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</si>
  <si>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</si>
  <si>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</si>
  <si>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</si>
  <si>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</si>
  <si>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</si>
  <si>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</si>
  <si>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</si>
  <si>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</si>
  <si>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</si>
  <si>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</si>
  <si>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</si>
  <si>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</si>
  <si>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</si>
  <si>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</si>
  <si>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</si>
  <si>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</si>
  <si>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</si>
  <si>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</si>
  <si>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</si>
  <si>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</si>
  <si>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</si>
  <si>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</si>
  <si>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</si>
  <si>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</si>
  <si>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</si>
  <si>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</si>
  <si>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</si>
  <si>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</si>
  <si>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</si>
  <si>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</si>
  <si>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</si>
  <si>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</si>
  <si>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</si>
  <si>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</si>
  <si>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</si>
  <si>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</si>
  <si>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</si>
  <si>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</si>
  <si>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</si>
  <si>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</si>
  <si>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</si>
  <si>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</si>
  <si>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</si>
  <si>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</si>
  <si>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</si>
  <si>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</si>
  <si>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</si>
  <si>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</si>
  <si>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</si>
  <si>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</si>
  <si>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</si>
  <si>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</si>
  <si>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</si>
  <si>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</si>
  <si>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</si>
  <si>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</si>
  <si>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</si>
  <si>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</si>
  <si>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</si>
  <si>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</si>
  <si>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</si>
  <si>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</si>
  <si>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</si>
  <si>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</si>
  <si>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</si>
  <si>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</si>
  <si>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</si>
  <si>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</si>
  <si>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</si>
  <si>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</si>
  <si>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</si>
  <si>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</si>
  <si>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</si>
  <si>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</si>
  <si>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</si>
  <si>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</si>
  <si>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</si>
  <si>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</si>
  <si>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</si>
  <si>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</si>
  <si>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</si>
  <si>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</si>
  <si>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</si>
  <si>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</si>
  <si>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</si>
  <si>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</si>
  <si>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</si>
  <si>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</si>
  <si>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</si>
  <si>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</si>
  <si>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</si>
  <si>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</si>
  <si>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</si>
  <si>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</si>
  <si>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</si>
  <si>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</si>
  <si>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</si>
  <si>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</si>
  <si>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</si>
  <si>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</si>
  <si>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</si>
  <si>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</si>
  <si>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</si>
  <si>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</si>
  <si>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</si>
  <si>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</si>
  <si>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</si>
  <si>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</si>
  <si>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</si>
  <si>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</si>
  <si>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</si>
  <si>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</si>
  <si>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</si>
  <si>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</si>
  <si>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</si>
  <si>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</si>
  <si>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</si>
  <si>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</si>
  <si>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</si>
  <si>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</si>
  <si>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</si>
  <si>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</si>
  <si>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</si>
  <si>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</si>
  <si>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</si>
  <si>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</si>
  <si>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</si>
  <si>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</si>
  <si>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</si>
  <si>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</si>
  <si>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</si>
  <si>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</si>
  <si>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</si>
  <si>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</si>
  <si>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</si>
  <si>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</si>
  <si>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</si>
  <si>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</si>
  <si>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</si>
  <si>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</si>
  <si>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</si>
  <si>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</si>
  <si>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</si>
  <si>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</si>
  <si>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</si>
  <si>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</si>
  <si>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</si>
  <si>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</si>
  <si>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</si>
  <si>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</si>
  <si>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</si>
  <si>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</si>
  <si>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</si>
  <si>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</si>
  <si>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</si>
  <si>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</si>
  <si>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</si>
  <si>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</si>
  <si>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</si>
  <si>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</si>
  <si>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</si>
  <si>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</si>
  <si>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</si>
  <si>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</si>
  <si>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</si>
  <si>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</si>
  <si>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</si>
  <si>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</si>
  <si>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</si>
  <si>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</si>
  <si>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</si>
  <si>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</si>
  <si>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</si>
  <si>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</si>
  <si>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</si>
  <si>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</si>
  <si>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</si>
  <si>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</si>
  <si>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</si>
  <si>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</si>
  <si>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</si>
  <si>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</si>
  <si>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</si>
  <si>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</si>
  <si>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</si>
  <si>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</si>
  <si>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</si>
  <si>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</si>
  <si>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</si>
  <si>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</si>
  <si>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</si>
  <si>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</si>
  <si>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</si>
  <si>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</si>
  <si>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</si>
  <si>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</si>
  <si>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</si>
  <si>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</si>
  <si>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</si>
  <si>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</si>
  <si>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</si>
  <si>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</si>
  <si>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</si>
  <si>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</si>
  <si>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</si>
  <si>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</si>
  <si>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</si>
  <si>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</si>
  <si>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</si>
  <si>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</si>
  <si>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</si>
  <si>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</si>
  <si>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</si>
  <si>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</si>
  <si>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</si>
  <si>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</si>
  <si>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</si>
  <si>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</si>
  <si>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</si>
  <si>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</si>
  <si>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</si>
  <si>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</si>
  <si>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</si>
  <si>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</si>
  <si>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</si>
  <si>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</si>
  <si>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</si>
  <si>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</si>
  <si>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</si>
  <si>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</si>
  <si>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</si>
  <si>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</si>
  <si>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</si>
  <si>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</si>
  <si>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</si>
  <si>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</si>
  <si>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</si>
  <si>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</si>
  <si>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</si>
  <si>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</si>
  <si>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</si>
  <si>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</si>
  <si>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</si>
  <si>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</si>
  <si>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</si>
  <si>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</si>
  <si>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</si>
  <si>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</si>
  <si>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</si>
  <si>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</si>
  <si>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</si>
  <si>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</si>
  <si>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</si>
  <si>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</si>
  <si>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</si>
  <si>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</si>
  <si>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</si>
  <si>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</si>
  <si>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</si>
  <si>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</si>
  <si>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</si>
  <si>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</si>
  <si>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</si>
  <si>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</si>
  <si>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</si>
  <si>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</si>
  <si>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</si>
  <si>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</si>
  <si>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</si>
  <si>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</si>
  <si>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</si>
  <si>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</si>
  <si>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</si>
  <si>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</si>
  <si>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</si>
  <si>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</si>
  <si>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</si>
  <si>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</si>
  <si>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</si>
  <si>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</si>
  <si>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</si>
  <si>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</si>
  <si>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</si>
  <si>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</si>
  <si>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</si>
  <si>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</si>
  <si>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</si>
  <si>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</si>
  <si>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</si>
  <si>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</si>
  <si>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</si>
  <si>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</si>
  <si>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</si>
  <si>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</si>
  <si>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</si>
  <si>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</si>
  <si>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</si>
  <si>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</si>
  <si>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</si>
  <si>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</si>
  <si>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</si>
  <si>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</si>
  <si>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</si>
  <si>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</si>
  <si>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</si>
  <si>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</si>
  <si>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</si>
  <si>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</si>
  <si>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</si>
  <si>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</si>
  <si>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</si>
  <si>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</si>
  <si>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</si>
  <si>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</si>
  <si>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</si>
  <si>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</si>
  <si>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</si>
  <si>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</si>
  <si>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</si>
  <si>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</si>
  <si>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</si>
  <si>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</si>
  <si>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</si>
  <si>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</si>
  <si>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</si>
  <si>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</si>
  <si>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</si>
  <si>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</si>
  <si>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</si>
  <si>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</si>
  <si>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</si>
  <si>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</si>
  <si>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</si>
  <si>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</si>
  <si>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</si>
  <si>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</si>
  <si>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</si>
  <si>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</si>
  <si>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</si>
  <si>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</si>
  <si>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</si>
  <si>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</si>
  <si>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</si>
  <si>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</si>
  <si>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</si>
  <si>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</si>
  <si>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</si>
  <si>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</si>
  <si>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</si>
  <si>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</si>
  <si>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</si>
  <si>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</si>
  <si>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</si>
  <si>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</si>
  <si>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</si>
  <si>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</si>
  <si>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</si>
  <si>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</si>
  <si>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</si>
  <si>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</si>
  <si>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</si>
  <si>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</si>
  <si>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</si>
  <si>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</si>
  <si>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</si>
  <si>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</si>
  <si>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</si>
  <si>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</si>
  <si>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</si>
  <si>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</si>
  <si>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</si>
  <si>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</si>
  <si>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</si>
  <si>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</si>
  <si>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</si>
  <si>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</si>
  <si>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</si>
  <si>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</si>
  <si>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</si>
  <si>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</si>
  <si>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</si>
  <si>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</si>
  <si>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</si>
  <si>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</si>
  <si>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</si>
  <si>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</si>
  <si>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</si>
  <si>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</si>
  <si>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</si>
  <si>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</si>
  <si>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</si>
  <si>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</si>
  <si>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</si>
  <si>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</si>
  <si>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</si>
  <si>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</si>
  <si>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</si>
  <si>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</si>
  <si>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</si>
  <si>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</si>
  <si>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</si>
  <si>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</si>
  <si>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</si>
  <si>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</si>
  <si>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</si>
  <si>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</si>
  <si>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</si>
  <si>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</si>
  <si>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</si>
  <si>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</si>
  <si>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</si>
  <si>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</si>
  <si>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</si>
  <si>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</si>
  <si>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</si>
  <si>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</si>
  <si>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</si>
  <si>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</si>
  <si>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</si>
  <si>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</si>
  <si>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</si>
  <si>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</si>
  <si>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</si>
  <si>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</si>
  <si>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</si>
  <si>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</si>
  <si>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</si>
  <si>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</si>
  <si>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</si>
  <si>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</si>
  <si>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</si>
  <si>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</si>
  <si>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</si>
  <si>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</si>
  <si>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</si>
  <si>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</si>
  <si>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</si>
  <si>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</si>
  <si>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</si>
  <si>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</si>
  <si>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</si>
  <si>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</si>
  <si>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</si>
  <si>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</si>
  <si>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</si>
  <si>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</si>
  <si>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</si>
  <si>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</si>
  <si>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</si>
  <si>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</si>
  <si>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</si>
  <si>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</si>
  <si>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</si>
  <si>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</si>
  <si>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</si>
  <si>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</si>
  <si>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</si>
  <si>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</si>
  <si>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</si>
  <si>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</si>
  <si>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</si>
  <si>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</si>
  <si>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</si>
  <si>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</si>
  <si>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</si>
  <si>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</si>
  <si>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</si>
  <si>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</si>
  <si>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</si>
  <si>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</si>
  <si>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</si>
  <si>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</si>
  <si>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</si>
  <si>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</si>
  <si>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</si>
  <si>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</si>
  <si>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</si>
  <si>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</si>
  <si>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</si>
  <si>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</si>
  <si>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</si>
  <si>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</si>
  <si>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</si>
  <si>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</si>
  <si>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</si>
  <si>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</si>
  <si>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</si>
  <si>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</si>
  <si>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</si>
  <si>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</si>
  <si>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</si>
  <si>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</si>
  <si>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</si>
  <si>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</si>
  <si>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</si>
  <si>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</si>
  <si>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</si>
  <si>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</si>
  <si>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</si>
  <si>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</si>
  <si>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</si>
  <si>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</si>
  <si>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</si>
  <si>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</si>
  <si>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</si>
  <si>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</si>
  <si>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</si>
  <si>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</si>
  <si>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</si>
  <si>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</si>
  <si>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</si>
  <si>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</si>
  <si>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</si>
  <si>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</si>
  <si>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</si>
  <si>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</si>
  <si>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</si>
  <si>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</si>
  <si>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</si>
  <si>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</si>
  <si>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</si>
  <si>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</si>
  <si>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</si>
  <si>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</si>
  <si>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</si>
  <si>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</si>
  <si>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</si>
  <si>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</si>
  <si>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</si>
  <si>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</si>
  <si>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</si>
  <si>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</si>
  <si>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</si>
  <si>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</si>
  <si>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</si>
  <si>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</si>
  <si>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</si>
  <si>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</si>
  <si>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</si>
  <si>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</si>
  <si>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</si>
  <si>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</si>
  <si>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</si>
  <si>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</si>
  <si>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</si>
  <si>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</si>
  <si>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</si>
  <si>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</si>
  <si>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</si>
  <si>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</si>
  <si>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</si>
  <si>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</si>
  <si>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</si>
  <si>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</si>
  <si>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</si>
  <si>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</si>
  <si>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</si>
  <si>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</si>
  <si>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</si>
  <si>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</si>
  <si>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</si>
  <si>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</si>
  <si>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</si>
  <si>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</si>
  <si>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</si>
  <si>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</si>
  <si>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</si>
  <si>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</si>
  <si>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</si>
  <si>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</si>
  <si>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</si>
  <si>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</si>
  <si>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</si>
  <si>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</si>
  <si>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</si>
  <si>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</si>
  <si>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</si>
  <si>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</si>
  <si>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</si>
  <si>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</si>
  <si>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</si>
  <si>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</si>
  <si>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</si>
  <si>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</si>
  <si>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</si>
  <si>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</si>
  <si>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</si>
  <si>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</si>
  <si>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</si>
  <si>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</si>
  <si>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</si>
  <si>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</si>
  <si>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</si>
  <si>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</si>
  <si>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</si>
  <si>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</si>
  <si>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</si>
  <si>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</si>
  <si>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</si>
  <si>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</si>
  <si>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</si>
  <si>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</si>
  <si>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</si>
  <si>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</si>
  <si>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</si>
  <si>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</si>
  <si>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</si>
  <si>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</si>
  <si>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</si>
  <si>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</si>
  <si>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</si>
  <si>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</si>
  <si>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</si>
  <si>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</si>
  <si>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</si>
  <si>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</si>
  <si>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</si>
  <si>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</si>
  <si>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</si>
  <si>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</si>
  <si>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</si>
  <si>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</si>
  <si>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</si>
  <si>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</si>
  <si>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</si>
  <si>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</si>
  <si>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</si>
  <si>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</si>
  <si>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</si>
  <si>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</si>
  <si>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</si>
  <si>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</si>
  <si>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</si>
  <si>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</si>
  <si>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</si>
  <si>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</si>
  <si>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</si>
  <si>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</si>
  <si>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</si>
  <si>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</si>
  <si>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</si>
  <si>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</si>
  <si>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</si>
  <si>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</si>
  <si>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</si>
  <si>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</si>
  <si>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</si>
  <si>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</si>
  <si>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</si>
  <si>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</si>
  <si>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</si>
  <si>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</si>
  <si>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</si>
  <si>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</si>
  <si>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</si>
  <si>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</si>
  <si>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</si>
  <si>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</si>
  <si>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</si>
  <si>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</si>
  <si>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</si>
  <si>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</si>
  <si>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</si>
  <si>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</si>
  <si>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</si>
  <si>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</si>
  <si>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</si>
  <si>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</si>
  <si>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</si>
  <si>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</si>
  <si>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</si>
  <si>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</si>
  <si>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</si>
  <si>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</si>
  <si>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</si>
  <si>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</si>
  <si>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</si>
  <si>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</si>
  <si>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</si>
  <si>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</si>
  <si>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</si>
  <si>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</si>
  <si>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</si>
  <si>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</si>
  <si>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</si>
  <si>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</si>
  <si>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</si>
  <si>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</si>
  <si>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</si>
  <si>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</si>
  <si>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</si>
  <si>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</si>
  <si>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</si>
  <si>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</si>
  <si>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</si>
  <si>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</si>
  <si>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</si>
  <si>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</si>
  <si>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</si>
  <si>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</si>
  <si>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</si>
  <si>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</si>
  <si>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</si>
  <si>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</si>
  <si>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</si>
  <si>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</si>
  <si>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</si>
  <si>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</si>
  <si>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</si>
  <si>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</si>
  <si>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</si>
  <si>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</si>
  <si>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</si>
  <si>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</si>
  <si>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</si>
  <si>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</si>
  <si>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</si>
  <si>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</si>
  <si>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</si>
  <si>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</si>
  <si>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</si>
  <si>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</si>
  <si>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</si>
  <si>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</si>
  <si>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</si>
  <si>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</si>
  <si>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</si>
  <si>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</si>
  <si>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</si>
  <si>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</si>
  <si>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</si>
  <si>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</si>
  <si>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</si>
  <si>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</si>
  <si>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</si>
  <si>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</si>
  <si>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</si>
  <si>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</si>
  <si>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</si>
  <si>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</si>
  <si>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</si>
  <si>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</si>
  <si>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</si>
  <si>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</si>
  <si>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</si>
  <si>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</si>
  <si>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</si>
  <si>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</si>
  <si>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</si>
  <si>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</si>
  <si>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</si>
  <si>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</si>
  <si>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</si>
  <si>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</si>
  <si>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</si>
  <si>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</si>
  <si>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</si>
  <si>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</si>
  <si>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</si>
  <si>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</si>
  <si>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</si>
  <si>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</si>
  <si>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</si>
  <si>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</si>
  <si>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</si>
  <si>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</si>
  <si>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</si>
  <si>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</si>
  <si>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</si>
  <si>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</si>
  <si>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</si>
  <si>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</si>
  <si>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</si>
  <si>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</si>
  <si>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</si>
  <si>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</si>
  <si>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</si>
  <si>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</si>
  <si>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</si>
  <si>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</si>
  <si>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</si>
  <si>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</si>
  <si>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</si>
  <si>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</si>
  <si>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</si>
  <si>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</si>
  <si>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</si>
  <si>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</si>
  <si>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</si>
  <si>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</si>
  <si>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</si>
  <si>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</si>
  <si>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</si>
  <si>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</si>
  <si>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</si>
  <si>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</si>
  <si>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</si>
  <si>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</si>
  <si>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</si>
  <si>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</si>
  <si>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</si>
  <si>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</si>
  <si>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</si>
  <si>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</si>
  <si>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</si>
  <si>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</si>
  <si>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</si>
  <si>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</si>
  <si>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</si>
  <si>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</si>
  <si>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</si>
  <si>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</si>
  <si>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</si>
  <si>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</si>
  <si>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</si>
  <si>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</si>
  <si>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</si>
  <si>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</si>
  <si>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</si>
  <si>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</si>
  <si>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</si>
  <si>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</si>
  <si>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</si>
  <si>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</si>
  <si>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</si>
  <si>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</si>
  <si>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</si>
  <si>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</si>
  <si>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</si>
  <si>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</si>
  <si>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</si>
  <si>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</si>
  <si>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</si>
  <si>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</si>
  <si>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</si>
  <si>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</si>
  <si>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</si>
  <si>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</si>
  <si>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</si>
  <si>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</si>
  <si>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</si>
  <si>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</si>
  <si>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</si>
  <si>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</si>
  <si>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</si>
  <si>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</si>
  <si>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</si>
  <si>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</si>
  <si>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</si>
  <si>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</si>
  <si>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</si>
  <si>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</si>
  <si>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</si>
  <si>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</si>
  <si>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</si>
  <si>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</si>
  <si>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</si>
  <si>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</si>
  <si>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</si>
  <si>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</si>
  <si>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</si>
  <si>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</si>
  <si>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</si>
  <si>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</si>
  <si>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</si>
  <si>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</si>
  <si>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</si>
  <si>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</si>
  <si>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</si>
  <si>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</si>
  <si>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</si>
  <si>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</si>
  <si>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</si>
  <si>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</si>
  <si>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</si>
  <si>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</si>
  <si>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</si>
  <si>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</si>
  <si>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</si>
  <si>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</si>
  <si>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</si>
  <si>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</si>
  <si>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</si>
  <si>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</si>
  <si>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</si>
  <si>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</si>
  <si>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</si>
  <si>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</si>
  <si>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</si>
  <si>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</si>
  <si>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</si>
  <si>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</si>
  <si>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</si>
  <si>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</si>
  <si>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</si>
  <si>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</si>
  <si>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</si>
  <si>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</si>
  <si>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</si>
  <si>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</si>
  <si>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</si>
  <si>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</si>
  <si>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</si>
  <si>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</si>
  <si>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</si>
  <si>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</si>
  <si>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</si>
  <si>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</si>
  <si>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</si>
  <si>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</si>
  <si>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</si>
  <si>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</si>
  <si>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</si>
  <si>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</si>
  <si>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</si>
  <si>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</si>
  <si>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</si>
  <si>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</si>
  <si>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</si>
  <si>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</si>
  <si>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</si>
  <si>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</si>
  <si>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</si>
  <si>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</si>
  <si>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</si>
  <si>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</si>
  <si>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</si>
  <si>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</si>
  <si>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</si>
  <si>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</si>
  <si>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</si>
  <si>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</si>
  <si>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</si>
  <si>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</si>
  <si>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</si>
  <si>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</si>
  <si>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</si>
  <si>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</si>
  <si>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</si>
  <si>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</si>
  <si>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</si>
  <si>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</si>
  <si>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</si>
  <si>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</si>
  <si>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</si>
  <si>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</si>
  <si>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</si>
  <si>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</si>
  <si>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</si>
  <si>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</si>
  <si>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</si>
  <si>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</si>
  <si>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</si>
  <si>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</si>
  <si>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</si>
  <si>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</si>
  <si>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</si>
  <si>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</si>
  <si>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</si>
  <si>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</si>
  <si>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</si>
  <si>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</si>
  <si>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</si>
  <si>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</si>
  <si>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</si>
  <si>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</si>
  <si>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</si>
  <si>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</si>
  <si>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</si>
  <si>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</si>
  <si>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</si>
  <si>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</si>
  <si>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</si>
  <si>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</si>
  <si>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</si>
  <si>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</si>
  <si>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</si>
  <si>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</si>
  <si>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</si>
  <si>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</si>
  <si>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</si>
  <si>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</si>
  <si>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</si>
  <si>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</si>
  <si>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</si>
  <si>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</si>
  <si>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</si>
  <si>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</si>
  <si>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</si>
  <si>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</si>
  <si>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</si>
  <si>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</si>
  <si>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</si>
  <si>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</si>
  <si>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</si>
  <si>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</si>
  <si>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</si>
  <si>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</si>
  <si>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</si>
  <si>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</si>
  <si>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</si>
  <si>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</si>
  <si>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</si>
  <si>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</si>
  <si>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</si>
  <si>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</si>
  <si>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</si>
  <si>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</si>
  <si>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</si>
  <si>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</si>
  <si>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</si>
  <si>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</si>
  <si>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</si>
  <si>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</si>
  <si>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</si>
  <si>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</si>
  <si>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</si>
  <si>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</si>
  <si>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</si>
  <si>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</si>
  <si>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</si>
  <si>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</si>
  <si>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</si>
  <si>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</si>
  <si>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</si>
  <si>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</si>
  <si>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</si>
  <si>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</si>
  <si>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</si>
  <si>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</si>
  <si>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</si>
  <si>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</si>
  <si>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</si>
  <si>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</si>
  <si>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</si>
  <si>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</si>
  <si>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</si>
  <si>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</si>
  <si>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</si>
  <si>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</si>
  <si>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</si>
  <si>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</si>
  <si>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</si>
  <si>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</si>
  <si>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</si>
  <si>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</si>
  <si>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</si>
  <si>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</si>
  <si>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</si>
  <si>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</si>
  <si>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</si>
  <si>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</si>
  <si>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</si>
  <si>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</si>
  <si>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</si>
  <si>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</si>
  <si>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</si>
  <si>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</si>
  <si>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</si>
  <si>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</si>
  <si>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</si>
  <si>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</si>
  <si>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</si>
  <si>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</si>
  <si>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</si>
  <si>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</si>
  <si>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</si>
  <si>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</si>
  <si>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</si>
  <si>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</si>
  <si>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</si>
  <si>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</si>
  <si>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</si>
  <si>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</si>
  <si>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</si>
  <si>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</si>
  <si>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</si>
  <si>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</si>
  <si>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</si>
  <si>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</si>
  <si>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</si>
  <si>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</si>
  <si>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</si>
  <si>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</si>
  <si>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</si>
  <si>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</si>
  <si>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</si>
  <si>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</si>
  <si>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</si>
  <si>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</si>
  <si>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</si>
  <si>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</si>
  <si>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</si>
  <si>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</si>
  <si>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</si>
  <si>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</si>
  <si>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</si>
  <si>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</si>
  <si>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</si>
  <si>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</si>
  <si>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</si>
  <si>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</si>
  <si>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</si>
  <si>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</si>
  <si>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</si>
  <si>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</si>
  <si>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</si>
  <si>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</si>
  <si>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</si>
  <si>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</si>
  <si>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</si>
  <si>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</si>
  <si>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</si>
  <si>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</si>
  <si>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</si>
  <si>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</si>
  <si>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</si>
  <si>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</si>
  <si>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</si>
  <si>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</si>
  <si>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</si>
  <si>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</si>
  <si>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</si>
  <si>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</si>
  <si>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</si>
  <si>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</si>
  <si>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</si>
  <si>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</si>
  <si>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</si>
  <si>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</si>
  <si>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</si>
  <si>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</si>
  <si>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</si>
  <si>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</si>
  <si>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</si>
  <si>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</si>
  <si>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</si>
  <si>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</si>
  <si>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</si>
  <si>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</si>
  <si>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</si>
  <si>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</si>
  <si>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</si>
  <si>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</si>
  <si>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</si>
  <si>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</si>
  <si>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</si>
  <si>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</si>
  <si>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</si>
  <si>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</si>
  <si>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</si>
  <si>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</si>
  <si>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</si>
  <si>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</si>
  <si>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</si>
  <si>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</si>
  <si>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</si>
  <si>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</si>
  <si>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</si>
  <si>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</si>
  <si>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</si>
  <si>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</si>
  <si>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</si>
  <si>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</si>
  <si>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</si>
  <si>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</si>
  <si>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</si>
  <si>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</si>
  <si>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</si>
  <si>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</si>
  <si>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</si>
  <si>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</si>
  <si>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</si>
  <si>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</si>
  <si>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</si>
  <si>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</si>
  <si>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</si>
  <si>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</si>
  <si>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</si>
  <si>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</si>
  <si>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</si>
  <si>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</si>
  <si>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</si>
  <si>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</si>
  <si>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</si>
  <si>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</si>
  <si>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</si>
  <si>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</si>
  <si>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</si>
  <si>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</si>
  <si>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</si>
  <si>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</si>
  <si>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</si>
  <si>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</si>
  <si>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</si>
  <si>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</si>
  <si>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</si>
  <si>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</si>
  <si>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</si>
  <si>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</si>
  <si>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</si>
  <si>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</si>
  <si>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</si>
  <si>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</si>
  <si>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</si>
  <si>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</si>
  <si>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</si>
  <si>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</si>
  <si>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</si>
  <si>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</si>
  <si>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</si>
  <si>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</si>
  <si>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</si>
  <si>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</si>
  <si>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</si>
  <si>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</si>
  <si>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</si>
  <si>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</si>
  <si>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</si>
  <si>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</si>
  <si>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</si>
  <si>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</si>
  <si>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</si>
  <si>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</si>
  <si>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</si>
  <si>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</si>
  <si>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</si>
  <si>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</si>
  <si>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</si>
  <si>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</si>
  <si>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</si>
  <si>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</si>
  <si>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</si>
  <si>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</si>
  <si>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</si>
  <si>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</si>
  <si>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</si>
  <si>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</si>
  <si>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</si>
  <si>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</si>
  <si>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</si>
  <si>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</si>
  <si>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</si>
  <si>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</si>
  <si>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</si>
  <si>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</si>
  <si>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</si>
  <si>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</si>
  <si>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</si>
  <si>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</si>
  <si>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</si>
  <si>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</si>
  <si>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</si>
  <si>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</si>
  <si>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</si>
  <si>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</si>
  <si>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</si>
  <si>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</si>
  <si>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</si>
  <si>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</si>
  <si>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</si>
  <si>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</si>
  <si>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</si>
  <si>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</si>
  <si>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</si>
  <si>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</si>
  <si>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</si>
  <si>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</si>
  <si>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</si>
  <si>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</si>
  <si>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</si>
  <si>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</si>
  <si>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</si>
  <si>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</si>
  <si>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</si>
  <si>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</si>
  <si>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</si>
  <si>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</si>
  <si>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</si>
  <si>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</si>
  <si>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</si>
  <si>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</si>
  <si>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</si>
  <si>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</si>
  <si>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</si>
  <si>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</si>
  <si>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</si>
  <si>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</si>
  <si>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</si>
  <si>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</si>
  <si>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</si>
  <si>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</si>
  <si>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</si>
  <si>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</si>
  <si>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</si>
  <si>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</si>
  <si>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</si>
  <si>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</si>
  <si>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</si>
  <si>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</si>
  <si>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</si>
  <si>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</si>
  <si>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</si>
  <si>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</si>
  <si>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</si>
  <si>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</si>
  <si>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</si>
  <si>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</si>
  <si>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</si>
  <si>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</si>
  <si>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</si>
  <si>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</si>
  <si>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</si>
  <si>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</si>
  <si>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</si>
  <si>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</si>
  <si>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</si>
  <si>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</si>
  <si>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</si>
  <si>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</si>
  <si>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</si>
  <si>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</si>
  <si>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</si>
  <si>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</si>
  <si>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</si>
  <si>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</si>
  <si>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</si>
  <si>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</si>
  <si>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</si>
  <si>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</si>
  <si>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</si>
  <si>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</si>
  <si>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</si>
  <si>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</si>
  <si>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</si>
  <si>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</si>
  <si>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</si>
  <si>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</si>
  <si>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</si>
  <si>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</si>
  <si>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</si>
  <si>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</si>
  <si>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</si>
  <si>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</si>
  <si>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</si>
  <si>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</si>
  <si>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</si>
  <si>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</si>
  <si>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</si>
  <si>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</si>
  <si>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</si>
  <si>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</si>
  <si>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</si>
  <si>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</si>
  <si>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</si>
  <si>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</si>
  <si>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</si>
  <si>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</si>
  <si>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</si>
  <si>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</si>
  <si>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</si>
  <si>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</si>
  <si>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</si>
  <si>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</si>
  <si>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</si>
  <si>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</si>
  <si>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</si>
  <si>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</si>
  <si>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</si>
  <si>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</si>
  <si>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</si>
  <si>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</si>
  <si>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</si>
  <si>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</si>
  <si>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</si>
  <si>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</si>
  <si>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</si>
  <si>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</si>
  <si>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</si>
  <si>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</si>
  <si>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</si>
  <si>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</si>
  <si>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</si>
  <si>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</si>
  <si>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</si>
  <si>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</si>
  <si>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</si>
  <si>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</si>
  <si>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</si>
  <si>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</si>
  <si>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</si>
  <si>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</si>
  <si>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</si>
  <si>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</si>
  <si>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</si>
  <si>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</si>
  <si>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</si>
  <si>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</si>
  <si>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</si>
  <si>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</si>
  <si>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</si>
  <si>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</si>
  <si>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</si>
  <si>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</si>
  <si>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</si>
  <si>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</si>
  <si>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</si>
  <si>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</si>
  <si>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</si>
  <si>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</si>
  <si>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</si>
  <si>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</si>
  <si>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</si>
  <si>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</si>
  <si>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</si>
  <si>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</si>
  <si>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</si>
  <si>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</si>
  <si>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</si>
  <si>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</si>
  <si>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</si>
  <si>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</si>
  <si>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</si>
  <si>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</si>
  <si>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</si>
  <si>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</si>
  <si>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</si>
  <si>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</si>
  <si>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</si>
  <si>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</si>
  <si>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</si>
  <si>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</si>
  <si>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</si>
  <si>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</si>
  <si>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</si>
  <si>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</si>
  <si>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</si>
  <si>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</si>
  <si>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</si>
  <si>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</si>
  <si>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</si>
  <si>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</si>
  <si>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</si>
  <si>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</si>
  <si>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</si>
  <si>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</si>
  <si>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</si>
  <si>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</si>
  <si>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</si>
  <si>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</si>
  <si>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</si>
  <si>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</si>
  <si>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</si>
  <si>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</si>
  <si>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</si>
  <si>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</si>
  <si>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</si>
  <si>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</si>
  <si>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</si>
  <si>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</si>
  <si>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</si>
  <si>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</si>
  <si>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</si>
  <si>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</si>
  <si>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</si>
  <si>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</si>
  <si>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</si>
  <si>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</si>
  <si>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</si>
  <si>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</si>
  <si>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</si>
  <si>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</si>
  <si>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</si>
  <si>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</si>
  <si>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</si>
  <si>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</si>
  <si>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</si>
  <si>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</si>
  <si>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</si>
  <si>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</si>
  <si>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</si>
  <si>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</si>
  <si>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</si>
  <si>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</si>
  <si>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</si>
  <si>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</si>
  <si>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</si>
  <si>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</si>
  <si>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</si>
  <si>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</si>
  <si>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</si>
  <si>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</si>
  <si>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</si>
  <si>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</si>
  <si>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</si>
  <si>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</si>
  <si>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</si>
  <si>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</si>
  <si>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</si>
  <si>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</si>
  <si>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</si>
  <si>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</si>
  <si>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</si>
  <si>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</si>
  <si>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</si>
  <si>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</si>
  <si>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</si>
  <si>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</si>
  <si>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</si>
  <si>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</si>
  <si>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</si>
  <si>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</si>
  <si>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</si>
  <si>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</si>
  <si>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</si>
  <si>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</si>
  <si>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</si>
  <si>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</si>
  <si>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</si>
  <si>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</si>
  <si>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</si>
  <si>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</si>
  <si>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</si>
  <si>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</si>
  <si>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</si>
  <si>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</si>
  <si>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</si>
  <si>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</si>
  <si>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</si>
  <si>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</si>
  <si>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</si>
  <si>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</si>
  <si>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</si>
  <si>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</si>
  <si>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</si>
  <si>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</si>
  <si>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</si>
  <si>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</si>
  <si>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</si>
  <si>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</si>
  <si>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</si>
  <si>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</si>
  <si>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</si>
  <si>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</si>
  <si>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</si>
  <si>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</si>
  <si>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</si>
  <si>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</si>
  <si>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</si>
  <si>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</si>
  <si>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</si>
  <si>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</si>
  <si>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</si>
  <si>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</si>
  <si>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</si>
  <si>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</si>
  <si>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</si>
  <si>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</si>
  <si>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</si>
  <si>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</si>
  <si>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</si>
  <si>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</si>
  <si>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</si>
  <si>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</si>
  <si>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</si>
  <si>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</si>
  <si>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</si>
  <si>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</si>
  <si>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</si>
  <si>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</si>
  <si>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</si>
  <si>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</si>
  <si>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</si>
  <si>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</si>
  <si>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</si>
  <si>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</si>
  <si>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</si>
  <si>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</si>
  <si>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</si>
  <si>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</si>
  <si>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</si>
  <si>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</si>
  <si>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</si>
  <si>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</si>
  <si>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</si>
  <si>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</si>
  <si>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</si>
  <si>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</si>
  <si>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</si>
  <si>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</si>
  <si>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</si>
  <si>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</si>
  <si>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</si>
  <si>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</si>
  <si>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</si>
  <si>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</si>
  <si>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</si>
  <si>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</si>
  <si>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</si>
  <si>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</si>
  <si>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</si>
  <si>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</si>
  <si>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</si>
  <si>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</si>
  <si>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</si>
  <si>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</si>
  <si>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</si>
  <si>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</si>
  <si>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</si>
  <si>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</si>
  <si>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</si>
  <si>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</si>
  <si>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</si>
  <si>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</si>
  <si>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</si>
  <si>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</si>
  <si>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</si>
  <si>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</si>
  <si>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</si>
  <si>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</si>
  <si>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</si>
  <si>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</si>
  <si>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</si>
  <si>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</si>
  <si>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</si>
  <si>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</si>
  <si>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</si>
  <si>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</si>
  <si>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</si>
  <si>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</si>
  <si>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</si>
  <si>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</si>
  <si>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</si>
  <si>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</si>
  <si>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</si>
  <si>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</si>
  <si>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</si>
  <si>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</si>
  <si>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</si>
  <si>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</si>
  <si>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</si>
  <si>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</si>
  <si>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</si>
  <si>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</si>
  <si>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</si>
  <si>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</si>
  <si>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</si>
  <si>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</si>
  <si>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</si>
  <si>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</si>
  <si>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</si>
  <si>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</si>
  <si>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</si>
  <si>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</si>
  <si>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</si>
  <si>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</si>
  <si>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</si>
  <si>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</si>
  <si>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</si>
  <si>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</si>
  <si>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</si>
  <si>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</si>
  <si>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</si>
  <si>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</si>
  <si>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</si>
  <si>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</si>
  <si>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</si>
  <si>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</si>
  <si>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</si>
  <si>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</si>
  <si>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</si>
  <si>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</si>
  <si>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</si>
  <si>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</si>
  <si>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</si>
  <si>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</si>
  <si>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</si>
  <si>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</si>
  <si>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</si>
  <si>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</si>
  <si>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</si>
  <si>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</si>
  <si>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</si>
  <si>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</si>
  <si>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</si>
  <si>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</si>
  <si>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</si>
  <si>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</si>
  <si>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</si>
  <si>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</si>
  <si>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</si>
  <si>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</si>
  <si>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</si>
  <si>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</si>
  <si>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</si>
  <si>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</si>
  <si>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</si>
  <si>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</si>
  <si>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</si>
  <si>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</si>
  <si>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</si>
  <si>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</si>
  <si>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</si>
  <si>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</si>
  <si>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</si>
  <si>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</si>
  <si>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</si>
  <si>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</si>
  <si>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</si>
  <si>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</si>
  <si>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</si>
  <si>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</si>
  <si>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</si>
  <si>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</si>
  <si>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</si>
  <si>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</si>
  <si>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</si>
  <si>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</si>
  <si>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</si>
  <si>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</si>
  <si>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</si>
  <si>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</si>
  <si>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</si>
  <si>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</si>
  <si>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</si>
  <si>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</si>
  <si>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</si>
  <si>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</si>
  <si>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</si>
  <si>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</si>
  <si>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</si>
  <si>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</si>
  <si>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</si>
  <si>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</si>
  <si>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</si>
  <si>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</si>
  <si>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</si>
  <si>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</si>
  <si>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</si>
  <si>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</si>
  <si>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</si>
  <si>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</si>
  <si>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</si>
  <si>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</si>
  <si>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</si>
  <si>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</si>
  <si>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</si>
  <si>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</si>
  <si>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</si>
  <si>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</si>
  <si>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</si>
  <si>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</si>
  <si>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</si>
  <si>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</si>
  <si>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</si>
  <si>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</si>
  <si>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</si>
  <si>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</si>
  <si>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</si>
  <si>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</si>
  <si>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</si>
  <si>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</si>
  <si>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</si>
  <si>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</si>
  <si>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</si>
  <si>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</si>
  <si>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</si>
  <si>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</si>
  <si>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</si>
  <si>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</si>
  <si>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</si>
  <si>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</si>
  <si>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</si>
  <si>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</si>
  <si>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</si>
  <si>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</si>
  <si>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</si>
  <si>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</si>
  <si>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</si>
  <si>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</si>
  <si>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</si>
  <si>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</si>
  <si>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</si>
  <si>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</si>
  <si>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</si>
  <si>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</si>
  <si>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</si>
  <si>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</si>
  <si>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</si>
  <si>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</si>
  <si>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</si>
  <si>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</si>
  <si>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</si>
  <si>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</si>
  <si>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</si>
  <si>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</si>
  <si>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</si>
  <si>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</si>
  <si>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</si>
  <si>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</si>
  <si>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</si>
  <si>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</si>
  <si>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</si>
  <si>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</si>
  <si>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</si>
  <si>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</si>
  <si>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</si>
  <si>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</si>
  <si>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</si>
  <si>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</si>
  <si>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</si>
  <si>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</si>
  <si>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</si>
  <si>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</si>
  <si>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</si>
  <si>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</si>
  <si>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</si>
  <si>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</si>
  <si>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</si>
  <si>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</si>
  <si>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</si>
  <si>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</si>
  <si>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</si>
  <si>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</si>
  <si>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</si>
  <si>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</si>
  <si>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</si>
  <si>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</si>
  <si>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</si>
  <si>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</si>
  <si>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</si>
  <si>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</si>
  <si>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</si>
  <si>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</si>
  <si>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</si>
  <si>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</si>
  <si>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</si>
  <si>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</si>
  <si>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</si>
  <si>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</si>
  <si>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</si>
  <si>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</si>
  <si>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</si>
  <si>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</si>
  <si>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</si>
  <si>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</si>
  <si>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</si>
  <si>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</si>
  <si>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</si>
  <si>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</si>
  <si>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</si>
  <si>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</si>
  <si>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</si>
  <si>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</si>
  <si>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</si>
  <si>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</si>
  <si>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</si>
  <si>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</si>
  <si>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</si>
  <si>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</si>
  <si>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</si>
  <si>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</si>
  <si>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</si>
  <si>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</si>
  <si>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</si>
  <si>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</si>
  <si>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</si>
  <si>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</si>
  <si>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</si>
  <si>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</si>
  <si>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</si>
  <si>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</si>
  <si>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</si>
  <si>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</si>
  <si>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</si>
  <si>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</si>
  <si>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</si>
  <si>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</si>
  <si>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</si>
  <si>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</si>
  <si>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</si>
  <si>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</si>
  <si>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</si>
  <si>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</si>
  <si>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</si>
  <si>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</si>
  <si>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</si>
  <si>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</si>
  <si>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</si>
  <si>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</si>
  <si>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</si>
  <si>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</si>
  <si>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</si>
  <si>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</si>
  <si>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</si>
  <si>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</si>
  <si>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</si>
  <si>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</si>
  <si>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</si>
  <si>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</si>
  <si>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</si>
  <si>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</si>
  <si>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</si>
  <si>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</si>
  <si>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</si>
  <si>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</si>
  <si>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</si>
  <si>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</si>
  <si>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</si>
  <si>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</si>
  <si>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</si>
  <si>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</si>
  <si>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</si>
  <si>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</si>
  <si>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</si>
  <si>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</si>
  <si>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</si>
  <si>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</si>
  <si>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</si>
  <si>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</si>
  <si>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</si>
  <si>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</si>
  <si>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</si>
  <si>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</si>
  <si>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</si>
  <si>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</si>
  <si>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</si>
  <si>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</si>
  <si>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</si>
  <si>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</si>
  <si>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</si>
  <si>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</si>
  <si>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</si>
  <si>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</si>
  <si>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</si>
  <si>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</si>
  <si>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</si>
  <si>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</si>
  <si>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</si>
  <si>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</si>
  <si>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</si>
  <si>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</si>
  <si>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</si>
  <si>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</si>
  <si>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</si>
  <si>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</si>
  <si>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</si>
  <si>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</si>
  <si>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</si>
  <si>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</si>
  <si>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</si>
  <si>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</si>
  <si>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</si>
  <si>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</si>
  <si>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</si>
  <si>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</si>
  <si>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</si>
  <si>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</si>
  <si>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</si>
  <si>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</si>
  <si>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</si>
  <si>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</si>
  <si>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</si>
  <si>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</si>
  <si>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</si>
  <si>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</si>
  <si>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</si>
  <si>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</si>
  <si>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</si>
  <si>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</si>
  <si>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</si>
  <si>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</si>
  <si>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</si>
  <si>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</si>
  <si>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</si>
  <si>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</si>
  <si>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</si>
  <si>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</si>
  <si>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</si>
  <si>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</si>
  <si>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</si>
  <si>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</si>
  <si>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</si>
  <si>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</si>
  <si>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</si>
  <si>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</si>
  <si>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</si>
  <si>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</si>
  <si>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</si>
  <si>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</si>
  <si>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</si>
  <si>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</si>
  <si>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</si>
  <si>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</si>
  <si>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</si>
  <si>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</si>
  <si>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</si>
  <si>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</si>
  <si>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</si>
  <si>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</si>
  <si>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</si>
  <si>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</si>
  <si>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</si>
  <si>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</si>
  <si>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</si>
  <si>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</si>
  <si>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</si>
  <si>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</si>
  <si>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</si>
  <si>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</si>
  <si>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</si>
  <si>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</si>
  <si>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</si>
  <si>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</si>
  <si>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</si>
  <si>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</si>
  <si>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</si>
  <si>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</si>
  <si>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</si>
  <si>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</si>
  <si>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</si>
  <si>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</si>
  <si>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</si>
  <si>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</si>
  <si>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</si>
  <si>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</si>
  <si>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</si>
  <si>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</si>
  <si>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</si>
  <si>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</si>
  <si>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</si>
  <si>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</si>
  <si>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</si>
  <si>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</si>
  <si>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</si>
  <si>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</si>
  <si>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</si>
  <si>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</si>
  <si>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</si>
  <si>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</si>
  <si>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</si>
  <si>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</si>
  <si>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</si>
  <si>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</si>
  <si>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</si>
  <si>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</si>
  <si>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</si>
  <si>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</si>
  <si>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</si>
  <si>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</si>
  <si>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</si>
  <si>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</si>
  <si>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</si>
  <si>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</si>
  <si>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</si>
  <si>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</si>
  <si>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</si>
  <si>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</si>
  <si>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</si>
  <si>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</si>
  <si>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</si>
  <si>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</si>
  <si>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</si>
  <si>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</si>
  <si>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</si>
  <si>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</si>
  <si>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</si>
  <si>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</si>
  <si>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</si>
  <si>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</si>
  <si>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</si>
  <si>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</si>
  <si>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</si>
  <si>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</si>
  <si>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</si>
  <si>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</si>
  <si>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</si>
  <si>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</si>
  <si>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</si>
  <si>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</si>
  <si>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</si>
  <si>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</si>
  <si>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</si>
  <si>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</si>
  <si>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</si>
  <si>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</si>
  <si>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</si>
  <si>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</si>
  <si>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</si>
  <si>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</si>
  <si>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</si>
  <si>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</si>
  <si>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</si>
  <si>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</si>
  <si>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</si>
  <si>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</si>
  <si>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</si>
  <si>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</si>
  <si>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</si>
  <si>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</si>
  <si>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</si>
  <si>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</si>
  <si>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</si>
  <si>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</si>
  <si>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</si>
  <si>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</si>
  <si>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</si>
  <si>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</si>
  <si>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</si>
  <si>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</si>
  <si>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</si>
  <si>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</si>
  <si>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</si>
  <si>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</si>
  <si>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</si>
  <si>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</si>
  <si>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</si>
  <si>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</si>
  <si>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</si>
  <si>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</si>
  <si>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</si>
  <si>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</si>
  <si>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</si>
  <si>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</si>
  <si>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</si>
  <si>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</si>
  <si>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</si>
  <si>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</si>
  <si>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</si>
  <si>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</si>
  <si>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</si>
  <si>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</si>
  <si>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</si>
  <si>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</si>
  <si>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</si>
  <si>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</si>
  <si>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</si>
  <si>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</si>
  <si>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</si>
  <si>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</si>
  <si>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</si>
  <si>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</si>
  <si>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</si>
  <si>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</si>
  <si>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</si>
  <si>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</si>
  <si>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</si>
  <si>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</si>
  <si>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</si>
  <si>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</si>
  <si>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</si>
  <si>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</si>
  <si>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</si>
  <si>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</si>
  <si>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</si>
  <si>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</si>
  <si>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</si>
  <si>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</si>
  <si>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</si>
  <si>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</si>
  <si>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</si>
  <si>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</si>
  <si>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</si>
  <si>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</si>
  <si>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</si>
  <si>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</si>
  <si>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</si>
  <si>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</si>
  <si>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</si>
  <si>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</si>
  <si>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</si>
  <si>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</si>
  <si>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</si>
  <si>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</si>
  <si>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</si>
  <si>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</si>
  <si>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</si>
  <si>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</si>
  <si>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</si>
  <si>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</si>
  <si>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</si>
  <si>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</si>
  <si>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</si>
  <si>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</si>
  <si>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</si>
  <si>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</si>
  <si>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</si>
  <si>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</si>
  <si>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</si>
  <si>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</si>
  <si>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</si>
  <si>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</si>
  <si>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</si>
  <si>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</si>
  <si>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</si>
  <si>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</si>
  <si>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</si>
  <si>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</si>
  <si>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</si>
  <si>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</si>
  <si>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</si>
  <si>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</si>
  <si>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</si>
  <si>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</si>
  <si>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</si>
  <si>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</si>
  <si>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</si>
  <si>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</si>
  <si>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</si>
  <si>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</si>
  <si>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</si>
  <si>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</si>
  <si>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</si>
  <si>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</si>
  <si>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</si>
  <si>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</si>
  <si>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</si>
  <si>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</si>
  <si>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</si>
  <si>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</si>
  <si>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</si>
  <si>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</si>
  <si>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</si>
  <si>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</si>
  <si>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</si>
  <si>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</si>
  <si>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</si>
  <si>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</si>
  <si>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</si>
  <si>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</si>
  <si>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</si>
  <si>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</si>
  <si>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</si>
  <si>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</si>
  <si>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</si>
  <si>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</si>
  <si>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</si>
  <si>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</si>
  <si>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</si>
  <si>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</si>
  <si>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</si>
  <si>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</si>
  <si>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</si>
  <si>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</si>
  <si>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</si>
  <si>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</si>
  <si>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</si>
  <si>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</si>
  <si>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</si>
  <si>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</si>
  <si>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</si>
  <si>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</si>
  <si>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</si>
  <si>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</si>
  <si>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</si>
  <si>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</si>
  <si>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</si>
  <si>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</si>
  <si>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</si>
  <si>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</si>
  <si>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</si>
  <si>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</si>
  <si>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</si>
  <si>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</si>
  <si>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</si>
  <si>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</si>
  <si>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</si>
  <si>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</si>
  <si>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</si>
  <si>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</si>
  <si>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</si>
  <si>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</si>
  <si>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</si>
  <si>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</si>
  <si>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</si>
  <si>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</si>
  <si>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</si>
  <si>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</si>
  <si>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</si>
  <si>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</si>
  <si>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</si>
  <si>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</si>
  <si>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</si>
  <si>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</si>
  <si>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</si>
  <si>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</si>
  <si>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</si>
  <si>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</si>
  <si>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</si>
  <si>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</si>
  <si>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</si>
  <si>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</si>
  <si>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</si>
  <si>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</si>
  <si>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</si>
  <si>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</si>
  <si>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</si>
  <si>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</si>
  <si>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</si>
  <si>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</si>
  <si>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</si>
  <si>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</si>
  <si>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</si>
  <si>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</si>
  <si>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</si>
  <si>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</si>
  <si>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</si>
  <si>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</si>
  <si>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</si>
  <si>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</si>
  <si>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</si>
  <si>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</si>
  <si>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</si>
  <si>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</si>
  <si>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</si>
  <si>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</si>
  <si>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</si>
  <si>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</si>
  <si>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</si>
  <si>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</si>
  <si>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</si>
  <si>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</si>
  <si>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</si>
  <si>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</si>
  <si>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</si>
  <si>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</si>
  <si>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</si>
  <si>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</si>
  <si>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</si>
  <si>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</si>
  <si>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</si>
  <si>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</si>
  <si>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</si>
  <si>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</si>
  <si>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</si>
  <si>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</si>
  <si>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</si>
  <si>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</si>
  <si>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</si>
  <si>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</si>
  <si>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</si>
  <si>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</si>
  <si>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</si>
  <si>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</si>
  <si>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</si>
  <si>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</si>
  <si>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</si>
  <si>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</si>
  <si>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</si>
  <si>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</si>
  <si>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</si>
  <si>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</si>
  <si>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</si>
  <si>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</si>
  <si>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</si>
  <si>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</si>
  <si>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</si>
  <si>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</si>
  <si>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</si>
  <si>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</si>
  <si>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</si>
  <si>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</si>
  <si>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</si>
  <si>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</si>
  <si>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</si>
  <si>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</si>
  <si>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</si>
  <si>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</si>
  <si>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</si>
  <si>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</si>
  <si>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</si>
  <si>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</si>
  <si>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</si>
  <si>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</si>
  <si>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</si>
  <si>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</si>
  <si>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</si>
  <si>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</si>
  <si>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</si>
  <si>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</si>
  <si>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</si>
  <si>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</si>
  <si>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</si>
  <si>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</si>
  <si>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</si>
  <si>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</si>
  <si>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</si>
  <si>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</si>
  <si>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</si>
  <si>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</si>
  <si>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</si>
  <si>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</si>
  <si>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</si>
  <si>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</si>
  <si>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</si>
  <si>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</si>
  <si>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</si>
  <si>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</si>
  <si>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</si>
  <si>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</si>
  <si>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</si>
  <si>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</si>
  <si>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</si>
  <si>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</si>
  <si>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</si>
  <si>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</si>
  <si>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</si>
  <si>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</si>
  <si>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</si>
  <si>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</si>
  <si>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</si>
  <si>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</si>
  <si>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</si>
  <si>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</si>
  <si>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</si>
  <si>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</si>
  <si>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</si>
  <si>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</si>
  <si>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</si>
  <si>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</si>
  <si>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</si>
  <si>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</si>
  <si>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</si>
  <si>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</si>
  <si>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</si>
  <si>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</si>
  <si>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</si>
  <si>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</si>
  <si>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</si>
  <si>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</si>
  <si>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</si>
  <si>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</si>
  <si>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</si>
  <si>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</si>
  <si>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</si>
  <si>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</si>
  <si>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</si>
  <si>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</si>
  <si>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</si>
  <si>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</si>
  <si>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</si>
  <si>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</si>
  <si>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</si>
  <si>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</si>
  <si>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</si>
  <si>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</si>
  <si>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</si>
  <si>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</si>
  <si>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</si>
  <si>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</si>
  <si>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</si>
  <si>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</si>
  <si>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</si>
  <si>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</si>
  <si>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</si>
  <si>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</si>
  <si>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</si>
  <si>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</si>
  <si>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</si>
  <si>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</si>
  <si>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</si>
  <si>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</si>
  <si>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</si>
  <si>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</si>
  <si>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</si>
  <si>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</si>
  <si>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</si>
  <si>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</si>
  <si>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</si>
  <si>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</si>
  <si>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</si>
  <si>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</si>
  <si>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</si>
  <si>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</si>
  <si>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</si>
  <si>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</si>
  <si>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</si>
  <si>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</si>
  <si>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</si>
  <si>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</si>
  <si>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</si>
  <si>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</si>
  <si>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</si>
  <si>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</si>
  <si>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</si>
  <si>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</si>
  <si>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</si>
  <si>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</si>
  <si>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</si>
  <si>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</si>
  <si>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</si>
  <si>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</si>
  <si>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</si>
  <si>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</si>
  <si>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</si>
  <si>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</si>
  <si>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</si>
  <si>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</si>
  <si>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</si>
  <si>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</si>
  <si>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</si>
  <si>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</si>
  <si>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</si>
  <si>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</si>
  <si>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</si>
  <si>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</si>
  <si>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</si>
  <si>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</si>
  <si>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</si>
  <si>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</si>
  <si>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</si>
  <si>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</si>
  <si>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</si>
  <si>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</si>
  <si>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</si>
  <si>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</si>
  <si>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</si>
  <si>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</si>
  <si>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</si>
  <si>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</si>
  <si>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</si>
  <si>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</si>
  <si>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</si>
  <si>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</si>
  <si>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</si>
  <si>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</si>
  <si>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</si>
  <si>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</si>
  <si>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</si>
  <si>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</si>
  <si>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</si>
  <si>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</si>
  <si>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</si>
  <si>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</si>
  <si>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</si>
  <si>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</si>
  <si>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</si>
  <si>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</si>
  <si>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</si>
  <si>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</si>
  <si>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</si>
  <si>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</si>
  <si>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</si>
  <si>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</si>
  <si>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</si>
  <si>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</si>
  <si>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</si>
  <si>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</si>
  <si>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</si>
  <si>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</si>
  <si>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</si>
  <si>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</si>
  <si>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</si>
  <si>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</si>
  <si>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</si>
  <si>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</si>
  <si>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</si>
  <si>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</si>
  <si>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</si>
  <si>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</si>
  <si>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</si>
  <si>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</si>
  <si>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</si>
  <si>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</si>
  <si>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</si>
  <si>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</si>
  <si>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</si>
  <si>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</si>
  <si>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</si>
  <si>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</si>
  <si>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</si>
  <si>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</si>
  <si>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</si>
  <si>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</si>
  <si>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</si>
  <si>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</si>
  <si>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</si>
  <si>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</si>
  <si>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</si>
  <si>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</si>
  <si>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</si>
  <si>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</si>
  <si>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</si>
  <si>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</si>
  <si>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</si>
  <si>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</si>
  <si>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</si>
  <si>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</si>
  <si>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</si>
  <si>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</si>
  <si>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</si>
  <si>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</si>
  <si>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</si>
  <si>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</si>
  <si>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</si>
  <si>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</si>
  <si>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</si>
  <si>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</si>
  <si>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</si>
  <si>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</si>
  <si>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</si>
  <si>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</si>
  <si>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</si>
  <si>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</si>
  <si>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</si>
  <si>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</si>
  <si>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</si>
  <si>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</si>
  <si>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</si>
  <si>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</si>
  <si>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</si>
  <si>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</si>
  <si>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</si>
  <si>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</si>
  <si>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</si>
  <si>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</si>
  <si>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</si>
  <si>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</si>
  <si>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</si>
  <si>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</si>
  <si>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</si>
  <si>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</si>
  <si>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</si>
  <si>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</si>
  <si>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</si>
  <si>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</si>
  <si>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</si>
  <si>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</si>
  <si>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</si>
  <si>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</si>
  <si>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</si>
  <si>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</si>
  <si>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</si>
  <si>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</si>
  <si>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</si>
  <si>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</si>
  <si>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</si>
  <si>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</si>
  <si>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</si>
  <si>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</si>
  <si>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</si>
  <si>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</si>
  <si>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</si>
  <si>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</si>
  <si>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</si>
  <si>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</si>
  <si>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</si>
  <si>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</si>
  <si>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</si>
  <si>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</si>
  <si>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</si>
  <si>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</si>
  <si>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</si>
  <si>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</si>
  <si>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</si>
  <si>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</si>
  <si>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</si>
  <si>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</si>
  <si>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</si>
  <si>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</si>
  <si>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</si>
  <si>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</si>
  <si>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</si>
  <si>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</si>
  <si>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</si>
  <si>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</si>
  <si>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</si>
  <si>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</si>
  <si>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</si>
  <si>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</si>
  <si>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</si>
  <si>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</si>
  <si>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</si>
  <si>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</si>
  <si>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</si>
  <si>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</si>
  <si>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</si>
  <si>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</si>
  <si>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</si>
  <si>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</si>
  <si>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</si>
  <si>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</si>
  <si>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</si>
  <si>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</si>
  <si>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</si>
  <si>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</si>
  <si>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</si>
  <si>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</si>
  <si>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</si>
  <si>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</si>
  <si>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</si>
  <si>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</si>
  <si>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</si>
  <si>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</si>
  <si>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</si>
  <si>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</si>
  <si>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</si>
  <si>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</si>
  <si>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</si>
  <si>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</si>
  <si>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</si>
  <si>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</si>
  <si>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</si>
  <si>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</si>
  <si>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</si>
  <si>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</si>
  <si>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</si>
  <si>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</si>
  <si>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</si>
  <si>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</si>
  <si>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</si>
  <si>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</si>
  <si>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</si>
  <si>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</si>
  <si>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</si>
  <si>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</si>
  <si>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</si>
  <si>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</si>
  <si>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</si>
  <si>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</si>
  <si>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</si>
  <si>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</si>
  <si>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</si>
  <si>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</si>
  <si>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</si>
  <si>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</si>
  <si>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</si>
  <si>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</si>
  <si>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</si>
  <si>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</si>
  <si>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</si>
  <si>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</si>
  <si>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</si>
  <si>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</si>
  <si>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</si>
  <si>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</si>
  <si>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</si>
  <si>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</si>
  <si>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</si>
  <si>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</si>
  <si>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</si>
  <si>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</si>
  <si>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</si>
  <si>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</si>
  <si>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</si>
  <si>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</si>
  <si>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</si>
  <si>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</si>
  <si>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</si>
  <si>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</si>
  <si>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</si>
  <si>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</si>
  <si>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</si>
  <si>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</si>
  <si>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</si>
  <si>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</si>
  <si>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</si>
  <si>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</si>
  <si>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</si>
  <si>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</si>
  <si>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</si>
  <si>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</si>
  <si>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</si>
  <si>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</si>
  <si>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</si>
  <si>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</si>
  <si>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</si>
  <si>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</si>
  <si>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</si>
  <si>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</si>
  <si>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</si>
  <si>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</si>
  <si>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</si>
  <si>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</si>
  <si>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</si>
  <si>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</si>
  <si>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</si>
  <si>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</si>
  <si>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</si>
  <si>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</si>
  <si>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</si>
  <si>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</si>
  <si>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</si>
  <si>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</si>
  <si>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</si>
  <si>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</si>
  <si>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</si>
  <si>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</si>
  <si>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</si>
  <si>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</si>
  <si>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</si>
  <si>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</si>
  <si>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</si>
  <si>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</si>
  <si>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</si>
  <si>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</si>
  <si>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</si>
  <si>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</si>
  <si>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</si>
  <si>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</si>
  <si>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</si>
  <si>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</si>
  <si>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</si>
  <si>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</si>
  <si>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</si>
  <si>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</si>
  <si>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</si>
  <si>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</si>
  <si>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</si>
  <si>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</si>
  <si>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</si>
  <si>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</si>
  <si>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</si>
  <si>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</si>
  <si>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</si>
  <si>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</si>
  <si>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</si>
  <si>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</si>
  <si>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</si>
  <si>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</si>
  <si>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</si>
  <si>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</si>
  <si>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</si>
  <si>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</si>
  <si>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</si>
  <si>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</si>
  <si>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</si>
  <si>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</si>
  <si>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</si>
  <si>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</si>
  <si>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</si>
  <si>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</si>
  <si>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</si>
  <si>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</si>
  <si>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</si>
  <si>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</si>
  <si>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</si>
  <si>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</si>
  <si>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</si>
  <si>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</si>
  <si>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</si>
  <si>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</si>
  <si>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</si>
  <si>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</si>
  <si>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</si>
  <si>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</si>
  <si>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</si>
  <si>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</si>
  <si>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</si>
  <si>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</si>
  <si>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</si>
  <si>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</si>
  <si>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</si>
  <si>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</si>
  <si>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</si>
  <si>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</si>
  <si>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</si>
  <si>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</si>
  <si>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</si>
  <si>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</si>
  <si>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</si>
  <si>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</si>
  <si>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</si>
  <si>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</si>
  <si>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</si>
  <si>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</si>
  <si>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</si>
  <si>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</si>
  <si>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</si>
  <si>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</si>
  <si>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</si>
  <si>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</si>
  <si>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</si>
  <si>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</si>
  <si>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</si>
  <si>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</si>
  <si>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</si>
  <si>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</si>
  <si>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</si>
  <si>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</si>
  <si>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</si>
  <si>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</si>
  <si>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</si>
  <si>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</si>
  <si>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</si>
  <si>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</si>
  <si>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</si>
  <si>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</si>
  <si>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</si>
  <si>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</si>
  <si>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</si>
  <si>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</si>
  <si>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</si>
  <si>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</si>
  <si>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</si>
  <si>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</si>
  <si>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</si>
  <si>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</si>
  <si>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</si>
  <si>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</si>
  <si>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</si>
  <si>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</si>
  <si>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</si>
  <si>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</si>
  <si>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</si>
  <si>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</si>
  <si>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</si>
  <si>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</si>
  <si>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</si>
  <si>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</si>
  <si>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</si>
  <si>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</si>
  <si>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</si>
  <si>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</si>
  <si>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</si>
  <si>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</si>
  <si>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</si>
  <si>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</si>
  <si>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</si>
  <si>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</si>
  <si>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</si>
  <si>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</si>
  <si>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</si>
  <si>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</si>
  <si>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</si>
  <si>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</si>
  <si>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</si>
  <si>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</si>
  <si>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</si>
  <si>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</si>
  <si>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</si>
  <si>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</si>
  <si>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</si>
  <si>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</si>
  <si>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</si>
  <si>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</si>
  <si>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</si>
  <si>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</si>
  <si>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</si>
  <si>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</si>
  <si>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</si>
  <si>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</si>
  <si>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</si>
  <si>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</si>
  <si>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</si>
  <si>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</si>
  <si>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</si>
  <si>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</si>
  <si>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</si>
  <si>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</si>
  <si>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</si>
  <si>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</si>
  <si>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</si>
  <si>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</si>
  <si>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</si>
  <si>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</si>
  <si>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</si>
  <si>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</si>
  <si>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</si>
  <si>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</si>
  <si>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</si>
  <si>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</si>
  <si>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</si>
  <si>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</si>
  <si>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</si>
  <si>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</si>
  <si>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</si>
  <si>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</si>
  <si>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</si>
  <si>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</si>
  <si>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</si>
  <si>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</si>
  <si>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</si>
  <si>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</si>
  <si>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</si>
  <si>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</si>
  <si>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</si>
  <si>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</si>
  <si>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</si>
  <si>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</si>
  <si>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</si>
  <si>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</si>
  <si>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</si>
  <si>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</si>
  <si>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</si>
  <si>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</si>
  <si>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</si>
  <si>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</si>
  <si>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</si>
  <si>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</si>
  <si>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</si>
  <si>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</si>
  <si>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</si>
  <si>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</si>
  <si>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</si>
  <si>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</si>
  <si>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</si>
  <si>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</si>
  <si>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</si>
  <si>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</si>
  <si>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</si>
  <si>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</si>
  <si>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</si>
  <si>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</si>
  <si>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</si>
  <si>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</si>
  <si>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</si>
  <si>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</si>
  <si>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</si>
  <si>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</si>
  <si>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</si>
  <si>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</si>
  <si>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</si>
  <si>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</si>
  <si>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</si>
  <si>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</si>
  <si>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</si>
  <si>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</si>
  <si>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</si>
  <si>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</si>
  <si>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</si>
  <si>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</si>
  <si>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</si>
  <si>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</si>
  <si>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</si>
  <si>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</si>
  <si>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</si>
  <si>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</si>
  <si>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</si>
  <si>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</si>
  <si>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</si>
  <si>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</si>
  <si>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</si>
  <si>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</si>
  <si>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</si>
  <si>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</si>
  <si>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</si>
  <si>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</si>
  <si>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</si>
  <si>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</si>
  <si>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</si>
  <si>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</si>
  <si>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</si>
  <si>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</si>
  <si>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</si>
  <si>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</si>
  <si>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</si>
  <si>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</si>
  <si>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</si>
  <si>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</si>
  <si>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</si>
  <si>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</si>
  <si>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</si>
  <si>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</si>
  <si>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</si>
  <si>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</si>
  <si>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</si>
  <si>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</si>
  <si>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</si>
  <si>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</si>
  <si>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</si>
  <si>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</si>
  <si>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</si>
  <si>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</si>
  <si>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</si>
  <si>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</si>
  <si>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</si>
  <si>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</si>
  <si>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</si>
  <si>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</si>
  <si>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</si>
  <si>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</si>
  <si>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</si>
  <si>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</si>
  <si>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</si>
  <si>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</si>
  <si>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</si>
  <si>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</si>
  <si>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</si>
  <si>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</si>
  <si>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</si>
  <si>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</si>
  <si>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</si>
  <si>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</si>
  <si>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</si>
  <si>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</si>
  <si>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</si>
  <si>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</si>
  <si>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</si>
  <si>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</si>
  <si>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</si>
  <si>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</si>
  <si>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</si>
  <si>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</si>
  <si>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</si>
  <si>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</si>
  <si>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</si>
  <si>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</si>
  <si>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</si>
  <si>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</si>
  <si>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</si>
  <si>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</si>
  <si>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</si>
  <si>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</si>
  <si>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</si>
  <si>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</si>
  <si>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</si>
  <si>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</si>
  <si>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</si>
  <si>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</si>
  <si>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</si>
  <si>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</si>
  <si>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</si>
  <si>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</si>
  <si>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</si>
  <si>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</si>
  <si>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</si>
  <si>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</si>
  <si>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</si>
  <si>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</si>
  <si>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</si>
  <si>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</si>
  <si>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</si>
  <si>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</si>
  <si>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</si>
  <si>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</si>
  <si>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</si>
  <si>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</si>
  <si>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</si>
  <si>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</si>
  <si>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</si>
  <si>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</si>
  <si>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</si>
  <si>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</si>
  <si>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</si>
  <si>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</si>
  <si>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</si>
  <si>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</si>
  <si>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</si>
  <si>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</si>
  <si>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</si>
  <si>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</si>
  <si>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</si>
  <si>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</si>
  <si>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</si>
  <si>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</si>
  <si>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</si>
  <si>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</si>
  <si>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</si>
  <si>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</si>
  <si>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</si>
  <si>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</si>
  <si>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</si>
  <si>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</si>
  <si>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</si>
  <si>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</si>
  <si>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</si>
  <si>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</si>
  <si>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</si>
  <si>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</si>
  <si>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</si>
  <si>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</si>
  <si>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</si>
  <si>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</si>
  <si>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</si>
  <si>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</si>
  <si>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</si>
  <si>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</si>
  <si>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</si>
  <si>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</si>
  <si>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</si>
  <si>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</si>
  <si>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</si>
  <si>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</si>
  <si>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</si>
  <si>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</si>
  <si>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</si>
  <si>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</si>
  <si>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</si>
  <si>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</si>
  <si>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</si>
  <si>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</si>
  <si>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</si>
  <si>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</si>
  <si>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</si>
  <si>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</si>
  <si>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</si>
  <si>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</si>
  <si>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</si>
  <si>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</si>
  <si>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</si>
  <si>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</si>
  <si>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</si>
  <si>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</si>
  <si>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</si>
  <si>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</si>
  <si>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</si>
  <si>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</si>
  <si>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</si>
  <si>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</si>
  <si>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</si>
  <si>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</si>
  <si>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</si>
  <si>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</si>
  <si>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</si>
  <si>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</si>
  <si>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</si>
  <si>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</si>
  <si>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</si>
  <si>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</si>
  <si>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</si>
  <si>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</si>
  <si>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</si>
  <si>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</si>
  <si>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</si>
  <si>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</si>
  <si>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</si>
  <si>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</si>
  <si>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</si>
  <si>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</si>
  <si>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</si>
  <si>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</si>
  <si>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</si>
  <si>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</si>
  <si>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</si>
  <si>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</si>
  <si>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</si>
  <si>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</si>
  <si>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</si>
  <si>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</si>
  <si>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</si>
  <si>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</si>
  <si>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</si>
  <si>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</si>
  <si>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</si>
  <si>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</si>
  <si>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</si>
  <si>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</si>
  <si>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</si>
  <si>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</si>
  <si>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</si>
  <si>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</si>
  <si>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</si>
  <si>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</si>
  <si>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</si>
  <si>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</si>
  <si>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</si>
  <si>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</si>
  <si>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</si>
  <si>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</si>
  <si>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</si>
  <si>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</si>
  <si>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</si>
  <si>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</si>
  <si>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</si>
  <si>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</si>
  <si>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</si>
  <si>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</si>
  <si>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</si>
  <si>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</si>
  <si>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</si>
  <si>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</si>
  <si>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</si>
  <si>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</si>
  <si>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</si>
  <si>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</si>
  <si>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</si>
  <si>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</si>
  <si>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</si>
  <si>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</si>
  <si>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</si>
  <si>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</si>
  <si>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</si>
  <si>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</si>
  <si>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</si>
  <si>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</si>
  <si>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</si>
  <si>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</si>
  <si>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</si>
  <si>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</si>
  <si>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</si>
  <si>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</si>
  <si>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</si>
  <si>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</si>
  <si>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</si>
  <si>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</si>
  <si>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</si>
  <si>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</si>
  <si>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</si>
  <si>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</si>
  <si>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</si>
  <si>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</si>
  <si>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</si>
  <si>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</si>
  <si>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</si>
  <si>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</si>
  <si>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</si>
  <si>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</si>
  <si>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</si>
  <si>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</si>
  <si>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</si>
  <si>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</si>
  <si>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</si>
  <si>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</si>
  <si>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</si>
  <si>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</si>
  <si>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</si>
  <si>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</si>
  <si>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</si>
  <si>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</si>
  <si>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</si>
  <si>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</si>
  <si>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</si>
  <si>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</si>
  <si>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</si>
  <si>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</si>
  <si>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</si>
  <si>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</si>
  <si>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</si>
  <si>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</si>
  <si>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</si>
  <si>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</si>
  <si>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</si>
  <si>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</si>
  <si>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</si>
  <si>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</si>
  <si>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</si>
  <si>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</si>
  <si>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</si>
  <si>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</si>
  <si>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</si>
  <si>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</si>
  <si>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</si>
  <si>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</si>
  <si>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</si>
  <si>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</si>
  <si>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</si>
  <si>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</si>
  <si>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</si>
  <si>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</si>
  <si>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</si>
  <si>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</si>
  <si>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</si>
  <si>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</si>
  <si>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</si>
  <si>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</si>
  <si>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</si>
  <si>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</si>
  <si>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</si>
  <si>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</si>
  <si>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</si>
  <si>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</si>
  <si>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</si>
  <si>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</si>
  <si>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</si>
  <si>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</si>
  <si>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</si>
  <si>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</si>
  <si>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</si>
  <si>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</si>
  <si>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</si>
  <si>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</si>
  <si>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</si>
  <si>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</si>
  <si>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</si>
  <si>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</si>
  <si>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</si>
  <si>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</si>
  <si>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</si>
  <si>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</si>
  <si>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</si>
  <si>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</si>
  <si>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</si>
  <si>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</si>
  <si>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</si>
  <si>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</si>
  <si>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</si>
  <si>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</si>
  <si>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</si>
  <si>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</si>
  <si>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</si>
  <si>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</si>
  <si>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</si>
  <si>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</si>
  <si>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</si>
  <si>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</si>
  <si>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</si>
  <si>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</si>
  <si>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</si>
  <si>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</si>
  <si>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</si>
  <si>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</si>
  <si>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</si>
  <si>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</si>
  <si>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</si>
  <si>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</si>
  <si>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</si>
  <si>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</si>
  <si>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</si>
  <si>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</si>
  <si>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</si>
  <si>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</si>
  <si>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</si>
  <si>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</si>
  <si>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</si>
  <si>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</si>
  <si>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</si>
  <si>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</si>
  <si>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</si>
  <si>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</si>
  <si>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</si>
  <si>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</si>
  <si>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</si>
  <si>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</si>
  <si>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</si>
  <si>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</si>
  <si>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</si>
  <si>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</si>
  <si>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</si>
  <si>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</si>
  <si>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</si>
  <si>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</si>
  <si>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</si>
  <si>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</si>
  <si>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</si>
  <si>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</si>
  <si>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</si>
  <si>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</si>
  <si>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</si>
  <si>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</si>
  <si>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</si>
  <si>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</si>
  <si>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</si>
  <si>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</si>
  <si>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</si>
  <si>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</si>
  <si>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</si>
  <si>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</si>
  <si>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</si>
  <si>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</si>
  <si>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</si>
  <si>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</si>
  <si>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</si>
  <si>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</si>
  <si>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</si>
  <si>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</si>
  <si>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</si>
  <si>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</si>
  <si>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</si>
  <si>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</si>
  <si>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</si>
  <si>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</si>
  <si>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</si>
  <si>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</si>
  <si>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</si>
  <si>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</si>
  <si>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</si>
  <si>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</si>
  <si>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</si>
  <si>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</si>
  <si>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</si>
  <si>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</si>
  <si>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</si>
  <si>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</si>
  <si>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</si>
  <si>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</si>
  <si>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</si>
  <si>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</si>
  <si>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</si>
  <si>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</si>
  <si>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</si>
  <si>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</si>
  <si>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</si>
  <si>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</si>
  <si>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</si>
  <si>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</si>
  <si>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</si>
  <si>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</si>
  <si>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</si>
  <si>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</si>
  <si>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</si>
  <si>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</si>
  <si>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</si>
  <si>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</si>
  <si>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</si>
  <si>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</si>
  <si>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</si>
  <si>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</si>
  <si>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</si>
  <si>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</si>
  <si>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</si>
  <si>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</si>
  <si>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</si>
  <si>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</si>
  <si>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</si>
  <si>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</si>
  <si>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</si>
  <si>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</si>
  <si>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</si>
  <si>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</si>
  <si>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</si>
  <si>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</si>
  <si>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</si>
  <si>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</si>
  <si>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</si>
  <si>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</si>
  <si>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</si>
  <si>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</si>
  <si>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</si>
  <si>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</si>
  <si>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</si>
  <si>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</si>
  <si>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</si>
  <si>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</si>
  <si>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</si>
  <si>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</si>
  <si>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</si>
  <si>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</si>
  <si>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</si>
  <si>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</si>
  <si>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</si>
  <si>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</si>
  <si>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</si>
  <si>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</si>
  <si>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</si>
  <si>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</si>
  <si>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</si>
  <si>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</si>
  <si>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</si>
  <si>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</si>
  <si>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</si>
  <si>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</si>
  <si>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</si>
  <si>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</si>
  <si>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</si>
  <si>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</si>
  <si>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</si>
  <si>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</si>
  <si>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</si>
  <si>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</si>
  <si>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</si>
  <si>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</si>
  <si>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</si>
  <si>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</si>
  <si>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</si>
  <si>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</si>
  <si>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</si>
  <si>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</si>
  <si>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</si>
  <si>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</si>
  <si>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</si>
  <si>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</si>
  <si>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</si>
  <si>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</si>
  <si>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</si>
  <si>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</si>
  <si>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</si>
  <si>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</si>
  <si>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</si>
  <si>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</si>
  <si>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</si>
  <si>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</si>
  <si>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</si>
  <si>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</si>
  <si>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</si>
  <si>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</si>
  <si>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</si>
  <si>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</si>
  <si>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</si>
  <si>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</si>
  <si>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</si>
  <si>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</si>
  <si>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</si>
  <si>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</si>
  <si>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</si>
  <si>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</si>
  <si>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</si>
  <si>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</si>
  <si>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</si>
  <si>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</si>
  <si>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</si>
  <si>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</si>
  <si>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</si>
  <si>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</si>
  <si>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</si>
  <si>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</si>
  <si>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</si>
  <si>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</si>
  <si>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</si>
  <si>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</si>
  <si>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</si>
  <si>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</si>
  <si>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</si>
  <si>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</si>
  <si>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</si>
  <si>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</si>
  <si>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</si>
  <si>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</si>
  <si>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</si>
  <si>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</si>
  <si>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</si>
  <si>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</si>
  <si>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</si>
  <si>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</si>
  <si>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</si>
  <si>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</si>
  <si>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</si>
  <si>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</si>
  <si>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</si>
  <si>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</si>
  <si>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</si>
  <si>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</si>
  <si>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</si>
  <si>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</si>
  <si>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</si>
  <si>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</si>
  <si>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</si>
  <si>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</si>
  <si>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</si>
  <si>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</si>
  <si>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</si>
  <si>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</si>
  <si>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</si>
  <si>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</si>
  <si>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</si>
  <si>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</si>
  <si>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</si>
  <si>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</si>
  <si>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</si>
  <si>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</si>
  <si>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</si>
  <si>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</si>
  <si>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</si>
  <si>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</si>
  <si>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</si>
  <si>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</si>
  <si>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</si>
  <si>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</si>
  <si>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</si>
  <si>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</si>
  <si>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</si>
  <si>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</si>
  <si>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</si>
  <si>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</si>
  <si>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</si>
  <si>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</si>
  <si>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</si>
  <si>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</si>
  <si>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</si>
  <si>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</si>
  <si>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</si>
  <si>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</si>
  <si>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</si>
  <si>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</si>
  <si>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</si>
  <si>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</si>
  <si>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</si>
  <si>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</si>
  <si>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</si>
  <si>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</si>
  <si>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</si>
  <si>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</si>
  <si>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</si>
  <si>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</si>
  <si>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</si>
  <si>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</si>
  <si>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</si>
  <si>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</si>
  <si>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</si>
  <si>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</si>
  <si>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</si>
  <si>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</si>
  <si>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</si>
  <si>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</si>
  <si>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</si>
  <si>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</si>
  <si>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</si>
  <si>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</si>
  <si>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</si>
  <si>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</si>
  <si>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</si>
  <si>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</si>
  <si>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</si>
  <si>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</si>
  <si>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</si>
  <si>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</si>
  <si>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</si>
  <si>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</si>
  <si>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</si>
  <si>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</si>
  <si>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</si>
  <si>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</si>
  <si>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</si>
  <si>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</si>
  <si>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</si>
  <si>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</si>
  <si>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</si>
  <si>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</si>
  <si>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</si>
  <si>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</si>
  <si>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</si>
  <si>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</si>
  <si>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</si>
  <si>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</si>
  <si>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</si>
  <si>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</si>
  <si>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</si>
  <si>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</si>
  <si>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</si>
  <si>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</si>
  <si>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</si>
  <si>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</si>
  <si>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</si>
  <si>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</si>
  <si>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</si>
  <si>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</si>
  <si>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</si>
  <si>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</si>
  <si>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</si>
  <si>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</si>
  <si>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</si>
  <si>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</si>
  <si>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</si>
  <si>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</si>
  <si>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</si>
  <si>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</si>
  <si>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</si>
  <si>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</si>
  <si>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</si>
  <si>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</si>
  <si>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</si>
  <si>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</si>
  <si>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</si>
  <si>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</si>
  <si>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</si>
  <si>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</si>
  <si>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</si>
  <si>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</si>
  <si>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</si>
  <si>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</si>
  <si>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</si>
  <si>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</si>
  <si>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</si>
  <si>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</si>
  <si>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</si>
  <si>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</si>
  <si>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</si>
  <si>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</si>
  <si>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</si>
  <si>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</si>
  <si>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</si>
  <si>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</si>
  <si>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</si>
  <si>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</si>
  <si>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</si>
  <si>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</si>
  <si>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</si>
  <si>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</si>
  <si>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</si>
  <si>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</si>
  <si>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</si>
  <si>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</si>
  <si>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</si>
  <si>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</si>
  <si>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</si>
  <si>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</si>
  <si>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</si>
  <si>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</si>
  <si>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</si>
  <si>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</si>
  <si>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</si>
  <si>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</si>
  <si>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</si>
  <si>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</si>
  <si>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</si>
  <si>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</si>
  <si>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</si>
  <si>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</si>
  <si>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</si>
  <si>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</si>
  <si>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</si>
  <si>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</si>
  <si>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</si>
  <si>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</si>
  <si>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</si>
  <si>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</si>
  <si>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</si>
  <si>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</si>
  <si>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</si>
  <si>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</si>
  <si>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</si>
  <si>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</si>
  <si>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</si>
  <si>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</si>
  <si>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</si>
  <si>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</si>
  <si>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</si>
  <si>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</si>
  <si>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</si>
  <si>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</si>
  <si>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</si>
  <si>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</si>
  <si>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</si>
  <si>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</si>
  <si>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</si>
  <si>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</si>
  <si>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</si>
  <si>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</si>
  <si>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</si>
  <si>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</si>
  <si>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</si>
  <si>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</si>
  <si>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</si>
  <si>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</si>
  <si>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</si>
  <si>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</si>
  <si>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</si>
  <si>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</si>
  <si>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</si>
  <si>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</si>
  <si>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</si>
  <si>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</si>
  <si>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</si>
  <si>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</si>
  <si>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</si>
  <si>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</si>
  <si>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</si>
  <si>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</si>
  <si>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</si>
  <si>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</si>
  <si>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</si>
  <si>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</si>
  <si>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</si>
  <si>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</si>
  <si>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</si>
  <si>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</si>
  <si>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</si>
  <si>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</si>
  <si>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</si>
  <si>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</si>
  <si>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</si>
  <si>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</si>
  <si>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</si>
  <si>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</si>
  <si>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</si>
  <si>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</si>
  <si>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</si>
  <si>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</si>
  <si>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</si>
  <si>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</si>
  <si>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</si>
  <si>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</si>
  <si>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</si>
  <si>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</si>
  <si>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</si>
  <si>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</si>
  <si>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</si>
  <si>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</si>
  <si>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</si>
  <si>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</si>
  <si>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</si>
  <si>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</si>
  <si>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</si>
  <si>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</si>
  <si>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</si>
  <si>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</si>
  <si>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</si>
  <si>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</si>
  <si>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</si>
  <si>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</si>
  <si>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</si>
  <si>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</si>
  <si>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</si>
  <si>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</si>
  <si>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</si>
  <si>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</si>
  <si>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</si>
  <si>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</si>
  <si>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</si>
  <si>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</si>
  <si>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</si>
  <si>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</si>
  <si>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</si>
  <si>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</si>
  <si>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</si>
  <si>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</si>
  <si>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</si>
  <si>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</si>
  <si>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</si>
  <si>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</si>
  <si>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</si>
  <si>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</si>
  <si>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</si>
  <si>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</si>
  <si>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</si>
  <si>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</si>
  <si>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</si>
  <si>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</si>
  <si>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</si>
  <si>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</si>
  <si>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</si>
  <si>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</si>
  <si>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</si>
  <si>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</si>
  <si>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</si>
  <si>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</si>
  <si>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</si>
  <si>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</si>
  <si>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</si>
  <si>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</si>
  <si>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</si>
  <si>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</si>
  <si>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</si>
  <si>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</si>
  <si>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</si>
  <si>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</si>
  <si>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</si>
  <si>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</si>
  <si>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</si>
  <si>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</si>
  <si>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</si>
  <si>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</si>
  <si>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</si>
  <si>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</si>
  <si>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</si>
  <si>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</si>
  <si>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</si>
  <si>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</si>
  <si>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</si>
  <si>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</si>
  <si>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</si>
  <si>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</si>
  <si>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</si>
  <si>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</si>
  <si>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</si>
  <si>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</si>
  <si>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</si>
  <si>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</si>
  <si>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</si>
  <si>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</si>
  <si>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</si>
  <si>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</si>
  <si>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</si>
  <si>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</si>
  <si>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</si>
  <si>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</si>
  <si>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</si>
  <si>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</si>
  <si>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</si>
  <si>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</si>
  <si>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</si>
  <si>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</si>
  <si>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</si>
  <si>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</si>
  <si>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</si>
  <si>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</si>
  <si>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</si>
  <si>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</si>
  <si>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</si>
  <si>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</si>
  <si>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</si>
  <si>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</si>
  <si>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</si>
  <si>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</si>
  <si>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</si>
  <si>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</si>
  <si>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</si>
  <si>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</si>
  <si>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</si>
  <si>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</si>
  <si>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</si>
  <si>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</si>
  <si>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</si>
  <si>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</si>
  <si>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</si>
  <si>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</si>
  <si>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</si>
  <si>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</si>
  <si>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</si>
  <si>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</si>
  <si>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</si>
  <si>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</si>
  <si>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</si>
  <si>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</si>
  <si>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</si>
  <si>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</si>
  <si>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</si>
  <si>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</si>
  <si>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</si>
  <si>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</si>
  <si>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</si>
  <si>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</si>
  <si>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</si>
  <si>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</si>
  <si>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</si>
  <si>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</si>
  <si>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</si>
  <si>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</si>
  <si>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</si>
  <si>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</si>
  <si>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</si>
  <si>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</si>
  <si>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</si>
  <si>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</si>
  <si>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</si>
  <si>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</si>
  <si>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</si>
  <si>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</si>
  <si>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</si>
  <si>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</si>
  <si>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</si>
  <si>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</si>
  <si>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</si>
  <si>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</si>
  <si>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</si>
  <si>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</si>
  <si>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</si>
  <si>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</si>
  <si>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</si>
  <si>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</si>
  <si>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</si>
  <si>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</si>
  <si>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</si>
  <si>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</si>
  <si>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</si>
  <si>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</si>
  <si>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</si>
  <si>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</si>
  <si>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</si>
  <si>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</si>
  <si>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</si>
  <si>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</si>
  <si>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</si>
  <si>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</si>
  <si>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</si>
  <si>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</si>
  <si>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</si>
  <si>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</si>
  <si>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</si>
  <si>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</si>
  <si>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</si>
  <si>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</si>
  <si>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</si>
  <si>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</si>
  <si>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</si>
  <si>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</si>
  <si>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</si>
  <si>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</si>
  <si>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</si>
  <si>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</si>
  <si>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</si>
  <si>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</si>
  <si>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</si>
  <si>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</si>
  <si>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</si>
  <si>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</si>
  <si>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</si>
  <si>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</si>
  <si>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</si>
  <si>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</si>
  <si>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</si>
  <si>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</si>
  <si>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</si>
  <si>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</si>
  <si>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</si>
  <si>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</si>
  <si>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</si>
  <si>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</si>
  <si>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</si>
  <si>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</si>
  <si>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</si>
  <si>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</si>
  <si>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</si>
  <si>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</si>
  <si>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</si>
  <si>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</si>
  <si>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</si>
  <si>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</si>
  <si>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</si>
  <si>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</si>
  <si>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</si>
  <si>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</si>
  <si>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</si>
  <si>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</si>
  <si>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</si>
  <si>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</si>
  <si>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</si>
  <si>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</si>
  <si>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</si>
  <si>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</si>
  <si>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</si>
  <si>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</si>
  <si>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</si>
  <si>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</si>
  <si>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</si>
  <si>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</si>
  <si>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</si>
  <si>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</si>
  <si>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</si>
  <si>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</si>
  <si>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</si>
  <si>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</si>
  <si>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</si>
  <si>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</si>
  <si>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</si>
  <si>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</si>
  <si>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</si>
  <si>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</si>
  <si>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</si>
  <si>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</si>
  <si>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</si>
  <si>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</si>
  <si>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</si>
  <si>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</si>
  <si>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</si>
  <si>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</si>
  <si>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</si>
  <si>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</si>
  <si>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</si>
  <si>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</si>
  <si>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</si>
  <si>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</si>
  <si>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</si>
  <si>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</si>
  <si>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</si>
  <si>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</si>
  <si>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</si>
  <si>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</si>
  <si>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</si>
  <si>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</si>
  <si>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</si>
  <si>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</si>
  <si>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</si>
  <si>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</si>
  <si>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</si>
  <si>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</si>
  <si>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</si>
  <si>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</si>
  <si>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</si>
  <si>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</si>
  <si>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</si>
  <si>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</si>
  <si>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</si>
  <si>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</si>
  <si>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</si>
  <si>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</si>
  <si>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</si>
  <si>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</si>
  <si>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</si>
  <si>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</si>
  <si>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</si>
  <si>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</si>
  <si>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</si>
  <si>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</si>
  <si>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</si>
  <si>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</si>
  <si>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</si>
  <si>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</si>
  <si>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</si>
  <si>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</si>
  <si>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</si>
  <si>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</si>
  <si>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</si>
  <si>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</si>
  <si>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</si>
  <si>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</si>
  <si>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</si>
  <si>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</si>
  <si>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</si>
  <si>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</si>
  <si>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</si>
  <si>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</si>
  <si>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</si>
  <si>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</si>
  <si>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</si>
  <si>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</si>
  <si>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</si>
  <si>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</si>
  <si>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</si>
  <si>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</si>
  <si>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</si>
  <si>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</si>
  <si>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</si>
  <si>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</si>
  <si>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</si>
  <si>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</si>
  <si>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</si>
  <si>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</si>
  <si>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</si>
  <si>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</si>
  <si>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</si>
  <si>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</si>
  <si>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</si>
  <si>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</si>
  <si>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</si>
  <si>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</si>
  <si>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</si>
  <si>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</si>
  <si>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</si>
  <si>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</si>
  <si>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</si>
  <si>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</si>
  <si>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</si>
  <si>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</si>
  <si>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</si>
  <si>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</si>
  <si>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</si>
  <si>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</si>
  <si>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</si>
  <si>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</si>
  <si>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</si>
  <si>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</si>
  <si>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</si>
  <si>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</si>
  <si>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</si>
  <si>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</si>
  <si>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</si>
  <si>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</si>
  <si>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</si>
  <si>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</si>
  <si>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</si>
  <si>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</si>
  <si>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</si>
  <si>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</si>
  <si>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</si>
  <si>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</si>
  <si>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</si>
  <si>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</si>
  <si>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</si>
  <si>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</si>
  <si>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</si>
  <si>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</si>
  <si>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</si>
  <si>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</si>
  <si>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</si>
  <si>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</si>
  <si>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</si>
  <si>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</si>
  <si>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</si>
  <si>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</si>
  <si>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</si>
  <si>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</si>
  <si>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</si>
  <si>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</si>
  <si>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</si>
  <si>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</si>
  <si>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</si>
  <si>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</si>
  <si>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</si>
  <si>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</si>
  <si>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</si>
  <si>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</si>
  <si>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</si>
  <si>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</si>
  <si>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</si>
  <si>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</si>
  <si>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</si>
  <si>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</si>
  <si>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</si>
  <si>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</si>
  <si>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</si>
  <si>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</si>
  <si>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</si>
  <si>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</si>
  <si>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</si>
  <si>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</si>
  <si>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</si>
  <si>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</si>
  <si>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</si>
  <si>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</si>
  <si>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</si>
  <si>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</si>
  <si>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</si>
  <si>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</si>
  <si>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</si>
  <si>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</si>
  <si>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</si>
  <si>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</si>
  <si>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</si>
  <si>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</si>
  <si>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</si>
  <si>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</si>
  <si>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</si>
  <si>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</si>
  <si>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</si>
  <si>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</si>
  <si>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</si>
  <si>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</si>
  <si>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</si>
  <si>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</si>
  <si>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</si>
  <si>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</si>
  <si>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</si>
  <si>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</si>
  <si>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</si>
  <si>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</si>
  <si>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</si>
  <si>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</si>
  <si>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</si>
  <si>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</si>
  <si>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</si>
  <si>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</si>
  <si>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</si>
  <si>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</si>
  <si>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</si>
  <si>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</si>
  <si>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</si>
  <si>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</si>
  <si>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</si>
  <si>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</si>
  <si>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</si>
  <si>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</si>
  <si>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</si>
  <si>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</si>
  <si>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</si>
  <si>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</si>
  <si>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</si>
  <si>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</si>
  <si>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</si>
  <si>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</si>
  <si>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</si>
  <si>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</si>
  <si>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</si>
  <si>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</si>
  <si>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</si>
  <si>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</si>
  <si>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</si>
  <si>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</si>
  <si>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</si>
  <si>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</si>
  <si>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</si>
  <si>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</si>
  <si>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</si>
  <si>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</si>
  <si>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</si>
  <si>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</si>
  <si>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</si>
  <si>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</si>
  <si>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</si>
  <si>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</si>
  <si>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</si>
  <si>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</si>
  <si>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</si>
  <si>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</si>
  <si>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</si>
  <si>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</si>
  <si>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</si>
  <si>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</si>
  <si>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</si>
  <si>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</si>
  <si>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</si>
  <si>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</si>
  <si>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</si>
  <si>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</si>
  <si>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</si>
  <si>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</si>
  <si>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</si>
  <si>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</si>
  <si>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</si>
  <si>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</si>
  <si>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</si>
  <si>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</si>
  <si>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</si>
  <si>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</si>
  <si>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</si>
  <si>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</si>
  <si>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</si>
  <si>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</si>
  <si>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</si>
  <si>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</si>
  <si>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</si>
  <si>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</si>
  <si>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</si>
  <si>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</si>
  <si>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</si>
  <si>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</si>
  <si>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</si>
  <si>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</si>
  <si>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</si>
  <si>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</si>
  <si>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</si>
  <si>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</si>
  <si>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</si>
  <si>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</si>
  <si>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</si>
  <si>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</si>
  <si>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</si>
  <si>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</si>
  <si>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</si>
  <si>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</si>
  <si>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</si>
  <si>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</si>
  <si>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</si>
  <si>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</si>
  <si>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</si>
  <si>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</si>
  <si>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</si>
  <si>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</si>
  <si>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</si>
  <si>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</si>
  <si>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</si>
  <si>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</si>
  <si>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</si>
  <si>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</si>
  <si>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</si>
  <si>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</si>
  <si>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</si>
  <si>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</si>
  <si>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</si>
  <si>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</si>
  <si>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</si>
  <si>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</si>
  <si>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</si>
  <si>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</si>
  <si>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</si>
  <si>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</si>
  <si>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</si>
  <si>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</si>
  <si>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</si>
  <si>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</si>
  <si>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</si>
  <si>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</si>
  <si>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</si>
  <si>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</si>
  <si>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</si>
  <si>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</si>
  <si>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</si>
  <si>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</si>
  <si>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</si>
  <si>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</si>
  <si>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</si>
  <si>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</si>
  <si>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</si>
  <si>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</si>
  <si>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</si>
  <si>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</si>
  <si>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</si>
  <si>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</si>
  <si>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</si>
  <si>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</si>
  <si>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</si>
  <si>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</si>
  <si>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</si>
  <si>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</si>
  <si>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</si>
  <si>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</si>
  <si>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</si>
  <si>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</si>
  <si>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</si>
  <si>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</si>
  <si>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</si>
  <si>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</si>
  <si>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</si>
  <si>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</si>
  <si>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</si>
  <si>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</si>
  <si>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</si>
  <si>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</si>
  <si>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</si>
  <si>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</si>
  <si>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</si>
  <si>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</si>
  <si>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</si>
  <si>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</si>
  <si>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</si>
  <si>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</si>
  <si>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</si>
  <si>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</si>
  <si>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</si>
  <si>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</si>
  <si>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</si>
  <si>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</si>
  <si>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</si>
  <si>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</si>
  <si>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</si>
  <si>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</si>
  <si>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</si>
  <si>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</si>
  <si>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</si>
  <si>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</si>
  <si>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</si>
  <si>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</si>
  <si>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</si>
  <si>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</si>
  <si>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</si>
  <si>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</si>
  <si>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</si>
  <si>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</si>
  <si>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</si>
  <si>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</si>
  <si>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</si>
  <si>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</si>
  <si>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</si>
  <si>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</si>
  <si>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</si>
  <si>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</si>
  <si>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</si>
  <si>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</si>
  <si>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</si>
  <si>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</si>
  <si>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</si>
  <si>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</si>
  <si>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</si>
  <si>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</si>
  <si>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</si>
  <si>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</si>
  <si>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</si>
  <si>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</si>
  <si>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</si>
  <si>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</si>
  <si>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</si>
  <si>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</si>
  <si>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</si>
  <si>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</si>
  <si>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</si>
  <si>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</si>
  <si>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</si>
  <si>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</si>
  <si>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</si>
  <si>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</si>
  <si>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</si>
  <si>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</si>
  <si>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</si>
  <si>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</si>
  <si>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</si>
  <si>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</si>
  <si>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</si>
  <si>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</si>
  <si>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</si>
  <si>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</si>
  <si>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</si>
  <si>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</si>
  <si>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</si>
  <si>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</si>
  <si>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</si>
  <si>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</si>
  <si>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</si>
  <si>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</si>
  <si>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</si>
  <si>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</si>
  <si>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</si>
  <si>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</si>
  <si>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</si>
  <si>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</si>
  <si>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</si>
  <si>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</si>
  <si>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</si>
  <si>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</si>
  <si>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</si>
  <si>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</si>
  <si>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</si>
  <si>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</si>
  <si>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</si>
  <si>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</si>
  <si>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</si>
  <si>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</si>
  <si>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</si>
  <si>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</si>
  <si>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</si>
  <si>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</si>
  <si>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</si>
  <si>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</si>
  <si>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</si>
  <si>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</si>
  <si>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</si>
  <si>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</si>
  <si>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</si>
  <si>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</si>
  <si>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</si>
  <si>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</si>
  <si>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</si>
  <si>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</si>
  <si>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</si>
  <si>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</si>
  <si>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</si>
  <si>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</si>
  <si>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</si>
  <si>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</si>
  <si>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</si>
  <si>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</si>
  <si>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</si>
  <si>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</si>
  <si>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</si>
  <si>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</si>
  <si>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</si>
  <si>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</si>
  <si>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</si>
  <si>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</si>
  <si>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</si>
  <si>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</si>
  <si>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</si>
  <si>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</si>
  <si>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</si>
  <si>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</si>
  <si>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</si>
  <si>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</si>
  <si>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</si>
  <si>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</si>
  <si>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</si>
  <si>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</si>
  <si>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</si>
  <si>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</si>
  <si>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</si>
  <si>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</si>
  <si>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</si>
  <si>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</si>
  <si>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</si>
  <si>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</si>
  <si>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</si>
  <si>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</si>
  <si>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</si>
  <si>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</si>
  <si>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</si>
  <si>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</si>
  <si>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</si>
  <si>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</si>
  <si>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</si>
  <si>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</si>
  <si>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</si>
  <si>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</si>
  <si>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</si>
  <si>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</si>
  <si>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</si>
  <si>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</si>
  <si>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</si>
  <si>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</si>
  <si>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</si>
  <si>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</si>
  <si>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</si>
  <si>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</si>
  <si>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</si>
  <si>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</si>
  <si>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</si>
  <si>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</si>
  <si>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</si>
  <si>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</si>
  <si>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</si>
  <si>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</si>
  <si>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</si>
  <si>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</si>
  <si>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</si>
  <si>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</si>
  <si>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</si>
  <si>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</si>
  <si>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</si>
  <si>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</si>
  <si>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</si>
  <si>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</si>
  <si>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</si>
  <si>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</si>
  <si>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</si>
  <si>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</si>
  <si>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</si>
  <si>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</si>
  <si>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</si>
  <si>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</si>
  <si>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</si>
  <si>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</si>
  <si>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</si>
  <si>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</si>
  <si>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</si>
  <si>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</si>
  <si>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</si>
  <si>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</si>
  <si>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</si>
  <si>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</si>
  <si>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</si>
  <si>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</si>
  <si>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</si>
  <si>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</si>
  <si>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</si>
  <si>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</si>
  <si>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</si>
  <si>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</si>
  <si>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</si>
  <si>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</si>
  <si>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</si>
  <si>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</si>
  <si>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</si>
  <si>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</si>
  <si>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</si>
  <si>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</si>
  <si>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</si>
  <si>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</si>
  <si>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</si>
  <si>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</si>
  <si>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</si>
  <si>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</si>
  <si>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</si>
  <si>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</si>
  <si>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</si>
  <si>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</si>
  <si>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</si>
  <si>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</si>
  <si>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</si>
  <si>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</si>
  <si>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</si>
  <si>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</si>
  <si>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</si>
  <si>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</si>
  <si>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</si>
  <si>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</si>
  <si>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</si>
  <si>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</si>
  <si>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</si>
  <si>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</si>
  <si>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</si>
  <si>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</si>
  <si>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</si>
  <si>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</si>
  <si>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</si>
  <si>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</si>
  <si>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</si>
  <si>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</si>
  <si>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</si>
  <si>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</si>
  <si>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</si>
  <si>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</si>
  <si>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</si>
  <si>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</si>
  <si>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</si>
  <si>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</si>
  <si>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</si>
  <si>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</si>
  <si>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</si>
  <si>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</si>
  <si>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</si>
  <si>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</si>
  <si>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</si>
  <si>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</si>
  <si>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</si>
  <si>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</si>
  <si>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</si>
  <si>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</si>
  <si>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</si>
  <si>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</si>
  <si>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</si>
  <si>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</si>
  <si>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</si>
  <si>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</si>
  <si>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</si>
  <si>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</si>
  <si>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</si>
  <si>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</si>
  <si>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</si>
  <si>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</si>
  <si>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</si>
  <si>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</si>
  <si>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</si>
  <si>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</si>
  <si>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</si>
  <si>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</si>
  <si>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</si>
  <si>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</si>
  <si>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</si>
  <si>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</si>
  <si>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</si>
  <si>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</si>
  <si>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</si>
  <si>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</si>
  <si>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</si>
  <si>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</si>
  <si>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</si>
  <si>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</si>
  <si>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</si>
  <si>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</si>
  <si>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</si>
  <si>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</si>
  <si>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</si>
  <si>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</si>
  <si>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</si>
  <si>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</si>
  <si>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</si>
  <si>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</si>
  <si>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</si>
  <si>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</si>
  <si>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</si>
  <si>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</si>
  <si>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</si>
  <si>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</si>
  <si>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</si>
  <si>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</si>
  <si>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</si>
  <si>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</si>
  <si>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</si>
  <si>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</si>
  <si>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</si>
  <si>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</si>
  <si>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</si>
  <si>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</si>
  <si>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</si>
  <si>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</si>
  <si>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</si>
  <si>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</si>
  <si>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</si>
  <si>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</si>
  <si>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</si>
  <si>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</si>
  <si>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</si>
  <si>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</si>
  <si>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</si>
  <si>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</si>
  <si>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</si>
  <si>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</si>
  <si>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</si>
  <si>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</si>
  <si>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</si>
  <si>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</si>
  <si>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</si>
  <si>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</si>
  <si>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</si>
  <si>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</si>
  <si>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</si>
  <si>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</si>
  <si>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</si>
  <si>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</si>
  <si>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</si>
  <si>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</si>
  <si>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</si>
  <si>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</si>
  <si>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</si>
  <si>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</si>
  <si>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</si>
  <si>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</si>
  <si>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</si>
  <si>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</si>
  <si>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</si>
  <si>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</si>
  <si>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</si>
  <si>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</si>
  <si>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</si>
  <si>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</si>
  <si>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</si>
  <si>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</si>
  <si>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</si>
  <si>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</si>
  <si>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</si>
  <si>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</si>
  <si>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</si>
  <si>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</si>
  <si>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</si>
  <si>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</si>
  <si>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</si>
  <si>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</si>
  <si>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</si>
  <si>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</si>
  <si>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</si>
  <si>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</si>
  <si>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</si>
  <si>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</si>
  <si>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</si>
  <si>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</si>
  <si>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</si>
  <si>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</si>
  <si>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</si>
  <si>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</si>
  <si>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</si>
  <si>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</si>
  <si>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</si>
  <si>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</si>
  <si>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</si>
  <si>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</si>
  <si>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</si>
  <si>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</si>
  <si>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</si>
  <si>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</si>
  <si>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</si>
  <si>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</si>
  <si>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</si>
  <si>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</si>
  <si>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</si>
  <si>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</si>
  <si>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</si>
  <si>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</si>
  <si>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</si>
  <si>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</si>
  <si>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</si>
  <si>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</si>
  <si>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</si>
  <si>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</si>
  <si>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</si>
  <si>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</si>
  <si>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</si>
  <si>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</si>
  <si>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</si>
  <si>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</si>
  <si>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</si>
  <si>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</si>
  <si>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</si>
  <si>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</si>
  <si>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</si>
  <si>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</si>
  <si>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</si>
  <si>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</si>
  <si>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</si>
  <si>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</si>
  <si>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</si>
  <si>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</si>
  <si>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</si>
  <si>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</si>
  <si>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</si>
  <si>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</si>
  <si>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</si>
  <si>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</si>
  <si>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</si>
  <si>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</si>
  <si>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</si>
  <si>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</si>
  <si>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</si>
  <si>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</si>
  <si>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</si>
  <si>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</si>
  <si>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</si>
  <si>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</si>
  <si>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</si>
  <si>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</si>
  <si>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</si>
  <si>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</si>
  <si>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</si>
  <si>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</si>
  <si>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</si>
  <si>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</si>
  <si>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</si>
  <si>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</si>
  <si>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</si>
  <si>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</si>
  <si>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</si>
  <si>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</si>
  <si>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</si>
  <si>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</si>
  <si>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</si>
  <si>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</si>
  <si>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</si>
  <si>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</si>
  <si>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</si>
  <si>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</si>
  <si>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</si>
  <si>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</si>
  <si>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</si>
  <si>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</si>
  <si>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</si>
  <si>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</si>
  <si>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</si>
  <si>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</si>
  <si>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</si>
  <si>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</si>
  <si>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</si>
  <si>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</si>
  <si>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</si>
  <si>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</si>
  <si>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</si>
  <si>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</si>
  <si>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</si>
  <si>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</si>
  <si>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</si>
  <si>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</si>
  <si>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</si>
  <si>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</si>
  <si>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</si>
  <si>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</si>
  <si>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</si>
  <si>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</si>
  <si>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</si>
  <si>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</si>
  <si>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</si>
  <si>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</si>
  <si>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</si>
  <si>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</si>
  <si>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</si>
  <si>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</si>
  <si>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</si>
  <si>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</si>
  <si>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</si>
  <si>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</si>
  <si>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</si>
  <si>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</si>
  <si>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</si>
  <si>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</si>
  <si>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</si>
  <si>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</si>
  <si>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</si>
  <si>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</si>
  <si>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</si>
  <si>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</si>
  <si>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</si>
  <si>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</si>
  <si>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</si>
  <si>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</si>
  <si>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</si>
  <si>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</si>
  <si>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</si>
  <si>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</si>
  <si>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</si>
  <si>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</si>
  <si>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</si>
  <si>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</si>
  <si>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</si>
  <si>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</si>
  <si>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</si>
  <si>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</si>
  <si>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</si>
  <si>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</si>
  <si>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</si>
  <si>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</si>
  <si>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</si>
  <si>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</si>
  <si>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</si>
  <si>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</si>
  <si>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</si>
  <si>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</si>
  <si>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</si>
  <si>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</si>
  <si>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</si>
  <si>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</si>
  <si>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</si>
  <si>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</si>
  <si>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</si>
  <si>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</si>
  <si>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</si>
  <si>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</si>
  <si>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</si>
  <si>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</si>
  <si>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</si>
  <si>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</si>
  <si>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</si>
  <si>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</si>
  <si>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</si>
  <si>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</si>
  <si>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</si>
  <si>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</si>
  <si>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</si>
  <si>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</si>
  <si>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</si>
  <si>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</si>
  <si>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</si>
  <si>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</si>
  <si>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</si>
  <si>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</si>
  <si>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</si>
  <si>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</si>
  <si>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</si>
  <si>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</si>
  <si>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</si>
  <si>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</si>
  <si>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</si>
  <si>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</si>
  <si>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</si>
  <si>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</si>
  <si>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</si>
  <si>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</si>
  <si>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</si>
  <si>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</si>
  <si>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</si>
  <si>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</si>
  <si>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</si>
  <si>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</si>
  <si>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</si>
  <si>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</si>
  <si>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</si>
  <si>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</si>
  <si>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</si>
  <si>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</si>
  <si>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</si>
  <si>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</si>
  <si>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</si>
  <si>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</si>
  <si>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</si>
  <si>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</si>
  <si>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</si>
  <si>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</si>
  <si>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</si>
  <si>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</si>
  <si>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</si>
  <si>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</si>
  <si>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</si>
  <si>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</si>
  <si>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</si>
  <si>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</si>
  <si>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</si>
  <si>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</si>
  <si>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</si>
  <si>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</si>
  <si>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</si>
  <si>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</si>
  <si>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</si>
  <si>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</si>
  <si>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</si>
  <si>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</si>
  <si>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</si>
  <si>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</si>
  <si>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</si>
  <si>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</si>
  <si>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</si>
  <si>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</si>
  <si>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</si>
  <si>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</si>
  <si>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</si>
  <si>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</si>
  <si>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</si>
  <si>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</si>
  <si>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</si>
  <si>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</si>
  <si>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</si>
  <si>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</si>
  <si>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</si>
  <si>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</si>
  <si>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</si>
  <si>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</si>
  <si>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</si>
  <si>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</si>
  <si>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</si>
  <si>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</si>
  <si>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</si>
  <si>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</si>
  <si>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</si>
  <si>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</si>
  <si>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</si>
  <si>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</si>
  <si>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</si>
  <si>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</si>
  <si>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</si>
  <si>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</si>
  <si>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</si>
  <si>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</si>
  <si>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</si>
  <si>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</si>
  <si>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</si>
  <si>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</si>
  <si>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</si>
  <si>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</si>
  <si>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</si>
  <si>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</si>
  <si>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</si>
  <si>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</si>
  <si>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</si>
  <si>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</si>
  <si>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</si>
  <si>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</si>
  <si>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</si>
  <si>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</si>
  <si>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</si>
  <si>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</si>
  <si>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</si>
  <si>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</si>
  <si>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</si>
  <si>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</si>
  <si>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</si>
  <si>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</si>
  <si>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</si>
  <si>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</si>
  <si>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</si>
  <si>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</si>
  <si>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</si>
  <si>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</si>
  <si>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</si>
  <si>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</si>
  <si>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</si>
  <si>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</si>
  <si>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</si>
  <si>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</si>
  <si>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</si>
  <si>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</si>
  <si>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</si>
  <si>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</si>
  <si>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</si>
  <si>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</si>
  <si>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</si>
  <si>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</si>
  <si>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</si>
  <si>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</si>
  <si>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</si>
  <si>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</si>
  <si>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</si>
  <si>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</si>
  <si>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</si>
  <si>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</si>
  <si>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</si>
  <si>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</si>
  <si>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</si>
  <si>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</si>
  <si>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</si>
  <si>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</si>
  <si>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</si>
  <si>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</si>
  <si>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</si>
  <si>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</si>
  <si>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</si>
  <si>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</si>
  <si>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</si>
  <si>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</si>
  <si>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</si>
  <si>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</si>
  <si>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</si>
  <si>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</si>
  <si>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</si>
  <si>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</si>
  <si>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</si>
  <si>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</si>
  <si>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</si>
  <si>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</si>
  <si>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</si>
  <si>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</si>
  <si>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</si>
  <si>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</si>
  <si>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</si>
  <si>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</si>
  <si>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</si>
  <si>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</si>
  <si>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</si>
  <si>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</si>
  <si>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</si>
  <si>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</si>
  <si>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</si>
  <si>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</si>
  <si>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</si>
  <si>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</si>
  <si>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</si>
  <si>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</si>
  <si>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</si>
  <si>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</si>
  <si>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</si>
  <si>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</si>
  <si>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</si>
  <si>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</si>
  <si>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</si>
  <si>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</si>
  <si>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</si>
  <si>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</si>
  <si>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</si>
  <si>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</si>
  <si>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</si>
  <si>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</si>
  <si>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</si>
  <si>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</si>
  <si>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</si>
  <si>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</si>
  <si>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</si>
  <si>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</si>
  <si>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</si>
  <si>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</si>
  <si>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</si>
  <si>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</si>
  <si>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</si>
  <si>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</si>
  <si>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</si>
  <si>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</si>
  <si>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</si>
  <si>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</si>
  <si>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</si>
  <si>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</si>
  <si>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</si>
  <si>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</si>
  <si>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</si>
  <si>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</si>
  <si>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</si>
  <si>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</si>
  <si>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</si>
  <si>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</si>
  <si>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</si>
  <si>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</si>
  <si>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</si>
  <si>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</si>
  <si>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</si>
  <si>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</si>
  <si>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</si>
  <si>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</si>
  <si>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</si>
  <si>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</si>
  <si>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</si>
  <si>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</si>
  <si>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</si>
  <si>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</si>
  <si>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</si>
  <si>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</si>
  <si>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</si>
  <si>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</si>
  <si>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</si>
  <si>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</si>
  <si>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</si>
  <si>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</si>
  <si>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</si>
  <si>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</si>
  <si>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</si>
  <si>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</si>
  <si>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</si>
  <si>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</si>
  <si>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</si>
  <si>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</si>
  <si>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</si>
  <si>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</si>
  <si>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</si>
  <si>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</si>
  <si>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</si>
  <si>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</si>
  <si>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</si>
  <si>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</si>
  <si>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</si>
  <si>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</si>
  <si>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</si>
  <si>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</si>
  <si>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</si>
  <si>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</si>
  <si>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</si>
  <si>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</si>
  <si>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</si>
  <si>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</si>
  <si>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</si>
  <si>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</si>
  <si>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</si>
  <si>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</si>
  <si>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</si>
  <si>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</si>
  <si>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</si>
  <si>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</si>
  <si>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</si>
  <si>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</si>
  <si>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</si>
  <si>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</si>
  <si>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</si>
  <si>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</si>
  <si>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</si>
  <si>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</si>
  <si>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</si>
  <si>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</si>
  <si>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</si>
  <si>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</si>
  <si>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</si>
  <si>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</si>
  <si>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</si>
  <si>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</si>
  <si>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</si>
  <si>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</si>
  <si>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</si>
  <si>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</si>
  <si>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</si>
  <si>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</si>
  <si>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</si>
  <si>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</si>
  <si>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</si>
  <si>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</si>
  <si>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</si>
  <si>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</si>
  <si>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</si>
  <si>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</si>
  <si>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</si>
  <si>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</si>
  <si>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</si>
  <si>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</si>
  <si>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</si>
  <si>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</si>
  <si>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</si>
  <si>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</si>
  <si>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</si>
  <si>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</si>
  <si>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</si>
  <si>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</si>
  <si>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</si>
  <si>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</si>
  <si>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</si>
  <si>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</si>
  <si>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</si>
  <si>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</si>
  <si>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</si>
  <si>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</si>
  <si>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</si>
  <si>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</si>
  <si>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</si>
  <si>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</si>
  <si>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</si>
  <si>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</si>
  <si>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</si>
  <si>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</si>
  <si>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</si>
  <si>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</si>
  <si>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</si>
  <si>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</si>
  <si>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</si>
  <si>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</si>
  <si>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</si>
  <si>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</si>
  <si>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</si>
  <si>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</si>
  <si>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</si>
  <si>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</si>
  <si>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</si>
  <si>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</si>
  <si>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</si>
  <si>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</si>
  <si>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</si>
  <si>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</si>
  <si>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</si>
  <si>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</si>
  <si>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</si>
  <si>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</si>
  <si>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</si>
  <si>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</si>
  <si>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</si>
  <si>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</si>
  <si>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</si>
  <si>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</si>
  <si>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</si>
  <si>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</si>
  <si>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</si>
  <si>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</si>
  <si>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</si>
  <si>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</si>
  <si>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</si>
  <si>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</si>
  <si>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</si>
  <si>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</si>
  <si>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</si>
  <si>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</si>
  <si>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</si>
  <si>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</si>
  <si>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</si>
  <si>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</si>
  <si>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</si>
  <si>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</si>
  <si>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</si>
  <si>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</si>
  <si>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</si>
  <si>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</si>
  <si>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</si>
  <si>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</si>
  <si>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</si>
  <si>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</si>
  <si>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</si>
  <si>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</si>
  <si>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</si>
  <si>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</si>
  <si>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</si>
  <si>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</si>
  <si>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</si>
  <si>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</si>
  <si>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</si>
  <si>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</si>
  <si>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</si>
  <si>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</si>
  <si>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</si>
  <si>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</si>
  <si>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</si>
  <si>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</si>
  <si>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</si>
  <si>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</si>
  <si>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</si>
  <si>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</si>
  <si>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</si>
  <si>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</si>
  <si>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</si>
  <si>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</si>
  <si>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</si>
  <si>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</si>
  <si>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</si>
  <si>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</si>
  <si>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</si>
  <si>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</si>
  <si>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</si>
  <si>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</si>
  <si>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</si>
  <si>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</si>
  <si>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</si>
  <si>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</si>
  <si>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</si>
  <si>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</si>
  <si>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</si>
  <si>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</si>
  <si>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</si>
  <si>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</si>
  <si>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</si>
  <si>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</si>
  <si>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</si>
  <si>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</si>
  <si>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</si>
  <si>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</si>
  <si>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</si>
  <si>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</si>
  <si>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</si>
  <si>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</si>
  <si>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</si>
  <si>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</si>
  <si>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</si>
  <si>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</si>
  <si>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</si>
  <si>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</si>
  <si>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</si>
  <si>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</si>
  <si>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</si>
  <si>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</si>
  <si>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</si>
  <si>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</si>
  <si>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</si>
  <si>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</si>
  <si>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</si>
  <si>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</si>
  <si>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</si>
  <si>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</si>
  <si>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</si>
  <si>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</si>
  <si>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</si>
  <si>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</si>
  <si>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</si>
  <si>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</si>
  <si>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</si>
  <si>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</si>
  <si>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</si>
  <si>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</si>
  <si>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</si>
  <si>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</si>
  <si>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</si>
  <si>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</si>
  <si>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</si>
  <si>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</si>
  <si>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</si>
  <si>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</si>
  <si>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</si>
  <si>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</si>
  <si>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</si>
  <si>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</si>
  <si>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</si>
  <si>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</si>
  <si>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</si>
  <si>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</si>
  <si>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</si>
  <si>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</si>
  <si>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</si>
  <si>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</si>
  <si>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</si>
  <si>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</si>
  <si>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</si>
  <si>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</si>
  <si>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</si>
  <si>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</si>
  <si>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</si>
  <si>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</si>
  <si>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</si>
  <si>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</si>
  <si>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</si>
  <si>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</si>
  <si>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</si>
  <si>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</si>
  <si>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</si>
  <si>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</si>
  <si>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</si>
  <si>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</si>
  <si>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</si>
  <si>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</si>
  <si>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</si>
  <si>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</si>
  <si>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</si>
  <si>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</si>
  <si>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</si>
  <si>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</si>
  <si>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</si>
  <si>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</si>
  <si>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</si>
  <si>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</si>
  <si>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</si>
  <si>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</si>
  <si>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</si>
  <si>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</si>
  <si>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</si>
  <si>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</si>
  <si>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</si>
  <si>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</si>
  <si>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</si>
  <si>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</si>
  <si>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</si>
  <si>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</si>
  <si>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</si>
  <si>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</si>
  <si>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</si>
  <si>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</si>
  <si>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</si>
  <si>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</si>
  <si>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</si>
  <si>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</si>
  <si>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</si>
  <si>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</si>
  <si>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</si>
  <si>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</si>
  <si>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</si>
  <si>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</si>
  <si>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</si>
  <si>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</si>
  <si>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</si>
  <si>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</si>
  <si>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</si>
  <si>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</si>
  <si>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</si>
  <si>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</si>
  <si>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</si>
  <si>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</si>
  <si>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</si>
  <si>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</si>
  <si>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</si>
  <si>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</si>
  <si>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</si>
  <si>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</si>
  <si>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</si>
  <si>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</si>
  <si>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</si>
  <si>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</si>
  <si>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</si>
  <si>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</si>
  <si>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</si>
  <si>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</si>
  <si>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</si>
  <si>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</si>
  <si>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</si>
  <si>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</si>
  <si>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</si>
  <si>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</si>
  <si>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</si>
  <si>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</si>
  <si>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</si>
  <si>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</si>
  <si>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</si>
  <si>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</si>
  <si>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</si>
  <si>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</si>
  <si>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</si>
  <si>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</si>
  <si>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</si>
  <si>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</si>
  <si>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</si>
  <si>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</si>
  <si>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</si>
  <si>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</si>
  <si>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</si>
  <si>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</si>
  <si>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</si>
  <si>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</si>
  <si>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</si>
  <si>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</si>
  <si>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</si>
  <si>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</si>
  <si>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</si>
  <si>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</si>
  <si>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</si>
  <si>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</si>
  <si>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</si>
  <si>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</si>
  <si>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</si>
  <si>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</si>
  <si>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</si>
  <si>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</si>
  <si>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</si>
  <si>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</si>
  <si>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</si>
  <si>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</si>
  <si>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</si>
  <si>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</si>
  <si>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</si>
  <si>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</si>
  <si>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</si>
  <si>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</si>
  <si>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</si>
  <si>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</si>
  <si>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</si>
  <si>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</si>
  <si>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</si>
  <si>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</si>
  <si>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</si>
  <si>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</si>
  <si>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</si>
  <si>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</si>
  <si>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</si>
  <si>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</si>
  <si>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</si>
  <si>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</si>
  <si>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</si>
  <si>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</si>
  <si>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</si>
  <si>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</si>
  <si>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</si>
  <si>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</si>
  <si>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</si>
  <si>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</si>
  <si>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</si>
  <si>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</si>
  <si>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</si>
  <si>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</si>
  <si>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</si>
  <si>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</si>
  <si>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</si>
  <si>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</si>
  <si>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</si>
  <si>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</si>
  <si>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</si>
  <si>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</si>
  <si>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</si>
  <si>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</si>
  <si>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</si>
  <si>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</si>
  <si>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</si>
  <si>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</si>
  <si>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</si>
  <si>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</si>
  <si>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</si>
  <si>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</si>
  <si>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</si>
  <si>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</si>
  <si>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</si>
  <si>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</si>
  <si>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</si>
  <si>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</si>
  <si>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</si>
  <si>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</si>
  <si>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</si>
  <si>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</si>
  <si>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</si>
  <si>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</si>
  <si>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</si>
  <si>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</si>
  <si>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</si>
  <si>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</si>
  <si>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</si>
  <si>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</si>
  <si>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</si>
  <si>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</si>
  <si>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</si>
  <si>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</si>
  <si>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</si>
  <si>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</si>
  <si>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</si>
  <si>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</si>
  <si>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</si>
  <si>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</si>
  <si>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</si>
  <si>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</si>
  <si>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</si>
  <si>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</si>
  <si>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</si>
  <si>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</si>
  <si>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</si>
  <si>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</si>
  <si>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</si>
  <si>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</si>
  <si>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</si>
  <si>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</si>
  <si>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</si>
  <si>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</si>
  <si>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</si>
  <si>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</si>
  <si>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</si>
  <si>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</si>
  <si>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</si>
  <si>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</si>
  <si>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</si>
  <si>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</si>
  <si>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</si>
  <si>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</si>
  <si>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</si>
  <si>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</si>
  <si>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</si>
  <si>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</si>
  <si>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</si>
  <si>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</si>
  <si>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</si>
  <si>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</si>
  <si>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</si>
  <si>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</si>
  <si>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</si>
  <si>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</si>
  <si>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</si>
  <si>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</si>
  <si>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</si>
  <si>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</si>
  <si>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</si>
  <si>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</si>
  <si>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</si>
  <si>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</si>
  <si>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</si>
  <si>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</si>
  <si>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</si>
  <si>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</si>
  <si>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</si>
  <si>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</si>
  <si>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</si>
  <si>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</si>
  <si>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</si>
  <si>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</si>
  <si>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</si>
  <si>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</si>
  <si>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</si>
  <si>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</si>
  <si>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</si>
  <si>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</si>
  <si>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</si>
  <si>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</si>
  <si>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</si>
  <si>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</si>
  <si>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</si>
  <si>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</si>
  <si>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</si>
  <si>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</si>
  <si>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</si>
  <si>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</si>
  <si>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</si>
  <si>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</si>
  <si>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</si>
  <si>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</si>
  <si>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</si>
  <si>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</si>
  <si>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</si>
  <si>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</si>
  <si>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</si>
  <si>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</si>
  <si>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</si>
  <si>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</si>
  <si>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</si>
  <si>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</si>
  <si>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</si>
  <si>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</si>
  <si>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</si>
  <si>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</si>
  <si>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</si>
  <si>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</si>
  <si>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</si>
  <si>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</si>
  <si>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</si>
  <si>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</si>
  <si>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</si>
  <si>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</si>
  <si>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</si>
  <si>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</si>
  <si>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</si>
  <si>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</si>
  <si>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</si>
  <si>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</si>
  <si>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</si>
  <si>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</si>
  <si>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</si>
  <si>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</si>
  <si>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</si>
  <si>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</si>
  <si>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</si>
  <si>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</si>
  <si>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</si>
  <si>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</si>
  <si>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</si>
  <si>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</si>
  <si>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</si>
  <si>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</si>
  <si>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</si>
  <si>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</si>
  <si>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</si>
  <si>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</si>
  <si>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</si>
  <si>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</si>
  <si>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</si>
  <si>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</si>
  <si>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</si>
  <si>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</si>
  <si>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</si>
  <si>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</si>
  <si>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</si>
  <si>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</si>
  <si>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</si>
  <si>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</si>
  <si>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</si>
  <si>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</si>
  <si>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</si>
  <si>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</si>
  <si>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</si>
  <si>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</si>
  <si>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</si>
  <si>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</si>
  <si>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</si>
  <si>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</si>
  <si>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</si>
  <si>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</si>
  <si>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</si>
  <si>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</si>
  <si>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</si>
  <si>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</si>
  <si>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</si>
  <si>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</si>
  <si>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</si>
  <si>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</si>
  <si>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</si>
  <si>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</si>
  <si>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</si>
  <si>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</si>
  <si>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</si>
  <si>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</si>
  <si>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</si>
  <si>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</si>
  <si>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</si>
  <si>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</si>
  <si>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</si>
  <si>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</si>
  <si>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</si>
  <si>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</si>
  <si>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</si>
  <si>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</si>
  <si>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</si>
  <si>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</si>
  <si>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</si>
  <si>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</si>
  <si>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</si>
  <si>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</si>
  <si>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</si>
  <si>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</si>
  <si>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</si>
  <si>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</si>
  <si>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</si>
  <si>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</si>
  <si>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</si>
  <si>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</si>
  <si>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</si>
  <si>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</si>
  <si>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</si>
  <si>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</si>
  <si>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</si>
  <si>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</si>
  <si>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</si>
  <si>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</si>
  <si>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</si>
  <si>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</si>
  <si>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</si>
  <si>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</si>
  <si>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</si>
  <si>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</si>
  <si>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</si>
  <si>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</si>
  <si>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</si>
  <si>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</si>
  <si>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</si>
  <si>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</si>
  <si>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</si>
  <si>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</si>
  <si>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</si>
  <si>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</si>
  <si>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</si>
  <si>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</si>
  <si>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</si>
  <si>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</si>
  <si>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</si>
  <si>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</si>
  <si>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</si>
  <si>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</si>
  <si>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</si>
  <si>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</si>
  <si>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</si>
  <si>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</si>
  <si>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</si>
  <si>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</si>
  <si>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</si>
  <si>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</si>
  <si>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</si>
  <si>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</si>
  <si>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</si>
  <si>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</si>
  <si>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</si>
  <si>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</si>
  <si>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</si>
  <si>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</si>
  <si>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</si>
  <si>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</si>
  <si>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</si>
  <si>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</si>
  <si>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</si>
  <si>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</si>
  <si>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</si>
  <si>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</si>
  <si>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</si>
  <si>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</si>
  <si>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</si>
  <si>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</si>
  <si>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</si>
  <si>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</si>
  <si>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</si>
  <si>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</si>
  <si>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</si>
  <si>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</si>
  <si>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</si>
  <si>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</si>
  <si>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</si>
  <si>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</si>
  <si>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</si>
  <si>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</si>
  <si>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</si>
  <si>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</si>
  <si>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</si>
  <si>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</si>
  <si>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</si>
  <si>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</si>
  <si>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</si>
  <si>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</si>
  <si>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</si>
  <si>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</si>
  <si>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</si>
  <si>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</si>
  <si>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</si>
  <si>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</si>
  <si>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</si>
  <si>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</si>
  <si>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</si>
  <si>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</si>
  <si>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</si>
  <si>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</si>
  <si>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</si>
  <si>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</si>
  <si>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</si>
  <si>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</si>
  <si>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</si>
  <si>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</si>
  <si>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</si>
  <si>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</si>
  <si>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</si>
  <si>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</si>
  <si>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</si>
  <si>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</si>
  <si>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</si>
  <si>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</si>
  <si>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</si>
  <si>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</si>
  <si>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</si>
  <si>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</si>
  <si>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</si>
  <si>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</si>
  <si>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</si>
  <si>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</si>
  <si>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</si>
  <si>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</si>
  <si>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</si>
  <si>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</si>
  <si>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</si>
  <si>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</si>
  <si>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</si>
  <si>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</si>
  <si>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</si>
  <si>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</si>
  <si>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</si>
  <si>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</si>
  <si>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</si>
  <si>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</si>
  <si>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</si>
  <si>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</si>
  <si>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</si>
  <si>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</si>
  <si>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</si>
  <si>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</si>
  <si>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</si>
  <si>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</si>
  <si>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</si>
  <si>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</si>
  <si>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</si>
  <si>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</si>
  <si>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</si>
  <si>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</si>
  <si>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</si>
  <si>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</si>
  <si>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</si>
  <si>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</si>
  <si>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</si>
  <si>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</si>
  <si>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</si>
  <si>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</si>
  <si>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</si>
  <si>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</si>
  <si>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</si>
  <si>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</si>
  <si>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</si>
  <si>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</si>
  <si>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</si>
  <si>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</si>
  <si>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</si>
  <si>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</si>
  <si>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</si>
  <si>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</si>
  <si>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</si>
  <si>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</si>
  <si>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</si>
  <si>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</si>
  <si>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</si>
  <si>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</si>
  <si>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</si>
  <si>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</si>
  <si>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</si>
  <si>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</si>
  <si>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</si>
  <si>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</si>
  <si>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</si>
  <si>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</si>
  <si>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</si>
  <si>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</si>
  <si>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</si>
  <si>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</si>
  <si>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</si>
  <si>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</si>
  <si>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</si>
  <si>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</si>
  <si>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</si>
  <si>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</si>
  <si>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</si>
  <si>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</si>
  <si>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</si>
  <si>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</si>
  <si>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</si>
  <si>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</si>
  <si>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</si>
  <si>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</si>
  <si>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</si>
  <si>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</si>
  <si>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</si>
  <si>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</si>
  <si>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</si>
  <si>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</si>
  <si>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</si>
  <si>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</si>
  <si>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</si>
  <si>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</si>
  <si>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</si>
  <si>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</si>
  <si>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</si>
  <si>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</si>
  <si>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</si>
  <si>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</si>
  <si>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</si>
  <si>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</si>
  <si>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</si>
  <si>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</si>
  <si>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</si>
  <si>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</si>
  <si>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</si>
  <si>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</si>
  <si>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</si>
  <si>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</si>
  <si>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</si>
  <si>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</si>
  <si>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</si>
  <si>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</si>
  <si>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</si>
  <si>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</si>
  <si>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</si>
  <si>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</si>
  <si>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</si>
  <si>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</si>
  <si>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</si>
  <si>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</si>
  <si>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</si>
  <si>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</si>
  <si>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</si>
  <si>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</si>
  <si>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</si>
  <si>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</si>
  <si>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</si>
  <si>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</si>
  <si>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</si>
  <si>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</si>
  <si>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</si>
  <si>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</si>
  <si>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</si>
  <si>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</si>
  <si>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</si>
  <si>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</si>
  <si>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</si>
  <si>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</si>
  <si>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</si>
  <si>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</si>
  <si>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</si>
  <si>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</si>
  <si>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</si>
  <si>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</si>
  <si>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</si>
  <si>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</si>
  <si>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</si>
  <si>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</si>
  <si>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</si>
  <si>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</si>
  <si>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</si>
  <si>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</si>
  <si>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</si>
  <si>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</si>
  <si>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</si>
  <si>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</si>
  <si>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</si>
  <si>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</si>
  <si>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</si>
  <si>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</si>
  <si>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</si>
  <si>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</si>
  <si>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</si>
  <si>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</si>
  <si>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</si>
  <si>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</si>
  <si>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</si>
  <si>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</si>
  <si>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</si>
  <si>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</si>
  <si>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</si>
  <si>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</si>
  <si>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</si>
  <si>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</si>
  <si>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</si>
  <si>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</si>
  <si>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</si>
  <si>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</si>
  <si>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</si>
  <si>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</si>
  <si>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</si>
  <si>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</si>
  <si>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</si>
  <si>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</si>
  <si>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</si>
  <si>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</si>
  <si>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</si>
  <si>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</si>
  <si>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</si>
  <si>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</si>
  <si>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</si>
  <si>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</si>
  <si>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</si>
  <si>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</si>
  <si>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</si>
  <si>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</si>
  <si>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</si>
  <si>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</si>
  <si>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</si>
  <si>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</si>
  <si>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</si>
  <si>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</si>
  <si>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</si>
  <si>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</si>
  <si>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</si>
  <si>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</si>
  <si>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</si>
  <si>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</si>
  <si>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</si>
  <si>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</si>
  <si>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</si>
  <si>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</si>
  <si>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</si>
  <si>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</si>
  <si>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</si>
  <si>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</si>
  <si>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</si>
  <si>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</si>
  <si>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</si>
  <si>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</si>
  <si>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</si>
  <si>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</si>
  <si>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</si>
  <si>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</si>
  <si>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</si>
  <si>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</si>
  <si>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</si>
  <si>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</si>
  <si>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</si>
  <si>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</si>
  <si>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</si>
  <si>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</si>
  <si>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</si>
  <si>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</si>
  <si>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</si>
  <si>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</si>
  <si>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</si>
  <si>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</si>
  <si>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</si>
  <si>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</si>
  <si>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</si>
  <si>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</si>
  <si>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</si>
  <si>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</si>
  <si>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</si>
  <si>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</si>
  <si>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</si>
  <si>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</si>
  <si>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</si>
  <si>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</si>
  <si>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</si>
  <si>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</si>
  <si>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</si>
  <si>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</si>
  <si>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</si>
  <si>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</si>
  <si>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</si>
  <si>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</si>
  <si>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</si>
  <si>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</si>
  <si>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</si>
  <si>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</si>
  <si>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</si>
  <si>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</si>
  <si>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</si>
  <si>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</si>
  <si>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</si>
  <si>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</si>
  <si>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</si>
  <si>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</si>
  <si>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</si>
  <si>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</si>
  <si>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</si>
  <si>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</si>
  <si>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</si>
  <si>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</si>
  <si>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</si>
  <si>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</si>
  <si>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</si>
  <si>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</si>
  <si>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</si>
  <si>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</si>
  <si>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</si>
  <si>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</si>
  <si>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</si>
  <si>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</si>
  <si>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</si>
  <si>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</si>
  <si>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</si>
  <si>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</si>
  <si>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</si>
  <si>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</si>
  <si>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</si>
  <si>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</si>
  <si>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</si>
  <si>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</si>
  <si>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</si>
  <si>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</si>
  <si>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</si>
  <si>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</si>
  <si>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</si>
  <si>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</si>
  <si>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</si>
  <si>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</si>
  <si>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</si>
  <si>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</si>
  <si>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</si>
  <si>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</si>
  <si>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</si>
  <si>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</si>
  <si>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</si>
  <si>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</si>
  <si>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</si>
  <si>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</si>
  <si>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</si>
  <si>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</si>
  <si>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</si>
  <si>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</si>
  <si>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</si>
  <si>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</si>
  <si>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</si>
  <si>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</si>
  <si>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</si>
  <si>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</si>
  <si>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</si>
  <si>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</si>
  <si>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</si>
  <si>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</si>
  <si>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</si>
  <si>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</si>
  <si>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</si>
  <si>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</si>
  <si>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</si>
  <si>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</si>
  <si>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</si>
  <si>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</si>
  <si>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</si>
  <si>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</si>
  <si>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</si>
  <si>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</si>
  <si>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</si>
  <si>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</si>
  <si>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</si>
  <si>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</si>
  <si>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</si>
  <si>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</si>
  <si>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</si>
  <si>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</si>
  <si>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</si>
  <si>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</si>
  <si>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</si>
  <si>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</si>
  <si>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</si>
  <si>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</si>
  <si>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</si>
  <si>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</si>
  <si>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</si>
  <si>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</si>
  <si>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</si>
  <si>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</si>
  <si>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</si>
  <si>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</si>
  <si>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</si>
  <si>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</si>
  <si>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</si>
  <si>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</si>
  <si>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</si>
  <si>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</si>
  <si>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</si>
  <si>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</si>
  <si>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</si>
  <si>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</si>
  <si>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</si>
  <si>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</si>
  <si>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</si>
  <si>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</si>
  <si>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</si>
  <si>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</si>
  <si>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</si>
  <si>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</si>
  <si>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</si>
  <si>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</si>
  <si>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</si>
  <si>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</si>
  <si>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</si>
  <si>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</si>
  <si>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</si>
  <si>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</si>
  <si>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</si>
  <si>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</si>
  <si>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</si>
  <si>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</si>
  <si>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</si>
  <si>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</si>
  <si>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</si>
  <si>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</si>
  <si>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</si>
  <si>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</si>
  <si>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</si>
  <si>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</si>
  <si>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</si>
  <si>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</si>
  <si>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</si>
  <si>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</si>
  <si>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</si>
  <si>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</si>
  <si>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</si>
  <si>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</si>
  <si>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</si>
  <si>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</si>
  <si>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</si>
  <si>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</si>
  <si>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</si>
  <si>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</si>
  <si>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</si>
  <si>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</si>
  <si>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</si>
  <si>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</si>
  <si>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</si>
  <si>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</si>
  <si>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</si>
  <si>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</si>
  <si>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</si>
  <si>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</si>
  <si>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</si>
  <si>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</si>
  <si>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</si>
  <si>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</si>
  <si>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</si>
  <si>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</si>
  <si>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</si>
  <si>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</si>
  <si>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</si>
  <si>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</si>
  <si>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</si>
  <si>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</si>
  <si>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</si>
  <si>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</si>
  <si>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</si>
  <si>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</si>
  <si>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</si>
  <si>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</si>
  <si>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</si>
  <si>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</si>
  <si>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</si>
  <si>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</si>
  <si>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</si>
  <si>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</si>
  <si>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</si>
  <si>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</si>
  <si>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</si>
  <si>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</si>
  <si>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</si>
  <si>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</si>
  <si>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</si>
  <si>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</si>
  <si>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</si>
  <si>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</si>
  <si>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</si>
  <si>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</si>
  <si>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</si>
  <si>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</si>
  <si>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</si>
  <si>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</si>
  <si>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</si>
  <si>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</si>
  <si>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</si>
  <si>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</si>
  <si>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</si>
  <si>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</si>
  <si>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</si>
  <si>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</si>
  <si>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</si>
  <si>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</si>
  <si>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</si>
  <si>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</si>
  <si>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</si>
  <si>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</si>
  <si>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</si>
  <si>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</si>
  <si>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</si>
  <si>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</si>
  <si>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</si>
  <si>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</si>
  <si>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</si>
  <si>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</si>
  <si>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</si>
  <si>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</si>
  <si>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</si>
  <si>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</si>
  <si>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</si>
  <si>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</si>
  <si>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</si>
  <si>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</si>
  <si>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</si>
  <si>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</si>
  <si>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</si>
  <si>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</si>
  <si>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</si>
  <si>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</si>
  <si>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</si>
  <si>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</si>
  <si>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</si>
  <si>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</si>
  <si>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</si>
  <si>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</si>
  <si>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</si>
  <si>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</si>
  <si>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</si>
  <si>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</si>
  <si>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</si>
  <si>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</si>
  <si>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</si>
  <si>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</si>
  <si>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</si>
  <si>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</si>
  <si>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</si>
  <si>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</si>
  <si>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</si>
  <si>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</si>
  <si>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</si>
  <si>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</si>
  <si>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</si>
  <si>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</si>
  <si>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</si>
  <si>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</si>
  <si>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</si>
  <si>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</si>
  <si>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</si>
  <si>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</si>
  <si>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</si>
  <si>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</si>
  <si>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</si>
  <si>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</si>
  <si>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</si>
  <si>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</si>
  <si>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</si>
  <si>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</si>
  <si>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</si>
  <si>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</si>
  <si>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</si>
  <si>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</si>
  <si>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</si>
  <si>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</si>
  <si>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</si>
  <si>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</si>
  <si>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</si>
  <si>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</si>
  <si>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</si>
  <si>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</si>
  <si>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</si>
  <si>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</si>
  <si>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</si>
  <si>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</si>
  <si>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</si>
  <si>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</si>
  <si>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</si>
  <si>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</si>
  <si>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</si>
  <si>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</si>
  <si>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</si>
  <si>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</si>
  <si>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</si>
  <si>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</si>
  <si>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</si>
  <si>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</si>
  <si>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</si>
  <si>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</si>
  <si>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</si>
  <si>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</si>
  <si>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</si>
  <si>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</si>
  <si>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</si>
  <si>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</si>
  <si>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</si>
  <si>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</si>
  <si>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</si>
  <si>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</si>
  <si>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</si>
  <si>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</si>
  <si>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</si>
  <si>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</si>
  <si>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</si>
  <si>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</si>
  <si>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</si>
  <si>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</si>
  <si>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</si>
  <si>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</si>
  <si>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</si>
  <si>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</si>
  <si>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</si>
  <si>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</si>
  <si>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</si>
  <si>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</si>
  <si>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</si>
  <si>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</si>
  <si>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</si>
  <si>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</si>
  <si>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</si>
  <si>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</si>
  <si>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</si>
  <si>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</si>
  <si>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</si>
  <si>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</si>
  <si>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</si>
  <si>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</si>
  <si>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</si>
  <si>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</si>
  <si>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</si>
  <si>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</si>
  <si>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</si>
  <si>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</si>
  <si>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</si>
  <si>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</si>
  <si>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</si>
  <si>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</si>
  <si>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</si>
  <si>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</si>
  <si>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</si>
  <si>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</si>
  <si>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</si>
  <si>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</si>
  <si>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</si>
  <si>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</si>
  <si>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</si>
  <si>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</si>
  <si>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</si>
  <si>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</si>
  <si>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</si>
  <si>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</si>
  <si>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</si>
  <si>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</si>
  <si>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</si>
  <si>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</si>
  <si>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</si>
  <si>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</si>
  <si>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</si>
  <si>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</si>
  <si>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</si>
  <si>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</si>
  <si>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</si>
  <si>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</si>
  <si>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</si>
  <si>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</si>
  <si>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</si>
  <si>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</si>
  <si>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</si>
  <si>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</si>
  <si>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</si>
  <si>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</si>
  <si>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</si>
  <si>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</si>
  <si>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</si>
  <si>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</si>
  <si>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</si>
  <si>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</si>
  <si>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</si>
  <si>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</si>
  <si>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</si>
  <si>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</si>
  <si>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</si>
  <si>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</si>
  <si>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</si>
  <si>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</si>
  <si>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</si>
  <si>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</si>
  <si>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</si>
  <si>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</si>
  <si>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</si>
  <si>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</si>
  <si>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</si>
  <si>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</si>
  <si>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</si>
  <si>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</si>
  <si>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</si>
  <si>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</si>
  <si>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</si>
  <si>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</si>
  <si>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</si>
  <si>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</si>
  <si>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</si>
  <si>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</si>
  <si>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</si>
  <si>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</si>
  <si>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</si>
  <si>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</si>
  <si>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</si>
  <si>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</si>
  <si>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</si>
  <si>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</si>
  <si>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</si>
  <si>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</si>
  <si>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</si>
  <si>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</si>
  <si>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</si>
  <si>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</si>
  <si>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</si>
  <si>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</si>
  <si>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</si>
  <si>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</si>
  <si>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</si>
  <si>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</si>
  <si>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</si>
  <si>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</si>
  <si>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</si>
  <si>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</si>
  <si>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</si>
  <si>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</si>
  <si>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</si>
  <si>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</si>
  <si>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</si>
  <si>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</si>
  <si>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</si>
  <si>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</si>
  <si>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</si>
  <si>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</si>
  <si>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</si>
  <si>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</si>
  <si>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</si>
  <si>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</si>
  <si>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</si>
  <si>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</si>
  <si>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</si>
  <si>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</si>
  <si>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</si>
  <si>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</si>
  <si>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</si>
  <si>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</si>
  <si>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</si>
  <si>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</si>
  <si>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</si>
  <si>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</si>
  <si>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</si>
  <si>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</si>
  <si>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</si>
  <si>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</si>
  <si>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</si>
  <si>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</si>
  <si>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</si>
  <si>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</si>
  <si>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</si>
  <si>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</si>
  <si>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</si>
  <si>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</si>
  <si>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</si>
  <si>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</si>
  <si>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</si>
  <si>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</si>
  <si>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</si>
  <si>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</si>
  <si>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</si>
  <si>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</si>
  <si>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</si>
  <si>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</si>
  <si>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</si>
  <si>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</si>
  <si>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</si>
  <si>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</si>
  <si>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</si>
  <si>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</si>
  <si>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</si>
  <si>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</si>
  <si>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</si>
  <si>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</si>
  <si>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</si>
  <si>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</si>
  <si>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</si>
  <si>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</si>
  <si>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</si>
  <si>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</si>
  <si>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</si>
  <si>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</si>
  <si>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</si>
  <si>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</si>
  <si>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</si>
  <si>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</si>
  <si>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</si>
  <si>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</si>
  <si>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</si>
  <si>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</si>
  <si>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</si>
  <si>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</si>
  <si>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</si>
  <si>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</si>
  <si>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</si>
  <si>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</si>
  <si>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</si>
  <si>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</si>
  <si>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</si>
  <si>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</si>
  <si>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</si>
  <si>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</si>
  <si>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</si>
  <si>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</si>
  <si>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</si>
  <si>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</si>
  <si>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</si>
  <si>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</si>
  <si>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</si>
  <si>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</si>
  <si>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</si>
  <si>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</si>
  <si>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</si>
  <si>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</si>
  <si>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</si>
  <si>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</si>
  <si>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</si>
  <si>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</si>
  <si>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</si>
  <si>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</si>
  <si>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</si>
  <si>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</si>
  <si>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</si>
  <si>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</si>
  <si>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</si>
  <si>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</si>
  <si>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</si>
  <si>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</si>
  <si>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</si>
  <si>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</si>
  <si>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</si>
  <si>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</si>
  <si>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</si>
  <si>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</si>
  <si>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</si>
  <si>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</si>
  <si>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</si>
  <si>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</si>
  <si>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</si>
  <si>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</si>
  <si>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</si>
  <si>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</si>
  <si>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</si>
  <si>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</si>
  <si>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</si>
  <si>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</si>
  <si>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</si>
  <si>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</si>
  <si>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</si>
  <si>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</si>
  <si>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</si>
  <si>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</si>
  <si>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</si>
  <si>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</si>
  <si>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</si>
  <si>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</si>
  <si>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</si>
  <si>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</si>
  <si>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</si>
  <si>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</si>
  <si>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</si>
  <si>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</si>
  <si>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</si>
  <si>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</si>
  <si>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</si>
  <si>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</si>
  <si>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</si>
  <si>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</si>
  <si>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</si>
  <si>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</si>
  <si>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</si>
  <si>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</si>
  <si>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</si>
  <si>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</si>
  <si>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</si>
  <si>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</si>
  <si>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</si>
  <si>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</si>
  <si>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</si>
  <si>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</si>
  <si>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</si>
  <si>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</si>
  <si>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</si>
  <si>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</si>
  <si>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</si>
  <si>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</si>
  <si>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</si>
  <si>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</si>
  <si>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</si>
  <si>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</si>
  <si>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</si>
  <si>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</si>
  <si>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</si>
  <si>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</si>
  <si>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</si>
  <si>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</si>
  <si>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</si>
  <si>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</si>
  <si>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</si>
  <si>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</si>
  <si>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</si>
  <si>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</si>
  <si>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</si>
  <si>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</si>
  <si>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</si>
  <si>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</si>
  <si>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</si>
  <si>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</si>
  <si>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</si>
  <si>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</si>
  <si>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</si>
  <si>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</si>
  <si>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</si>
  <si>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</si>
  <si>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</si>
  <si>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</si>
  <si>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</si>
  <si>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</si>
  <si>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</si>
  <si>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</si>
  <si>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</si>
  <si>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</si>
  <si>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</si>
  <si>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</si>
  <si>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</si>
  <si>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</si>
  <si>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</si>
  <si>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</si>
  <si>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</si>
  <si>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</si>
  <si>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</si>
  <si>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</si>
  <si>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</si>
  <si>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</si>
  <si>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</si>
  <si>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</si>
  <si>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</si>
  <si>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</si>
  <si>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</si>
  <si>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</si>
  <si>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</si>
  <si>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</si>
  <si>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</si>
  <si>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</si>
  <si>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</si>
  <si>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</si>
  <si>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</si>
  <si>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</si>
  <si>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</si>
  <si>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</si>
  <si>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</si>
  <si>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</si>
  <si>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</si>
  <si>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</si>
  <si>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</si>
  <si>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</si>
  <si>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</si>
  <si>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</si>
  <si>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</si>
  <si>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</si>
  <si>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</si>
  <si>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</si>
  <si>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</si>
  <si>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</si>
  <si>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</si>
  <si>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</si>
  <si>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</si>
  <si>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</si>
  <si>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</si>
  <si>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</si>
  <si>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</si>
  <si>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</si>
  <si>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</si>
  <si>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</si>
  <si>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</si>
  <si>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</si>
  <si>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</si>
  <si>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</si>
  <si>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</si>
  <si>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</si>
  <si>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</si>
  <si>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</si>
  <si>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</si>
  <si>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</si>
  <si>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</si>
  <si>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</si>
  <si>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</si>
  <si>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</si>
  <si>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</si>
  <si>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</si>
  <si>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</si>
  <si>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</si>
  <si>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</si>
  <si>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</si>
  <si>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</si>
  <si>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</si>
  <si>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</si>
  <si>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</si>
  <si>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</si>
  <si>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</si>
  <si>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</si>
  <si>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</si>
  <si>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</si>
  <si>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</si>
  <si>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</si>
  <si>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</si>
  <si>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</si>
  <si>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</si>
  <si>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</si>
  <si>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</si>
  <si>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</si>
  <si>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</si>
  <si>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</si>
  <si>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</si>
  <si>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</si>
  <si>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</si>
  <si>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</si>
  <si>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</si>
  <si>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</si>
  <si>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</si>
  <si>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</si>
  <si>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</si>
  <si>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</si>
  <si>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</si>
  <si>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</si>
  <si>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</si>
  <si>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</si>
  <si>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</si>
  <si>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</si>
  <si>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</si>
  <si>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</si>
  <si>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</si>
  <si>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</si>
  <si>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</si>
  <si>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</si>
  <si>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</si>
  <si>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</si>
  <si>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</si>
  <si>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</si>
  <si>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</si>
  <si>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</si>
  <si>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</si>
  <si>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</si>
  <si>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</si>
  <si>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</si>
  <si>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</si>
  <si>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</si>
  <si>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</si>
  <si>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</si>
  <si>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</si>
  <si>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</si>
  <si>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</si>
  <si>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</si>
  <si>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</si>
  <si>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</si>
  <si>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</si>
  <si>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</si>
  <si>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</si>
  <si>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</si>
  <si>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</si>
  <si>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</si>
  <si>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</si>
  <si>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</si>
  <si>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</si>
  <si>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</si>
  <si>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</si>
  <si>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</si>
  <si>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</si>
  <si>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</si>
  <si>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</si>
  <si>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</si>
  <si>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</si>
  <si>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</si>
  <si>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</si>
  <si>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</si>
  <si>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</si>
  <si>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</si>
  <si>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</si>
  <si>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</si>
  <si>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</si>
  <si>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</si>
  <si>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</si>
  <si>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</si>
  <si>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</si>
  <si>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</si>
  <si>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</si>
  <si>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</si>
  <si>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</si>
  <si>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</si>
  <si>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</si>
  <si>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</si>
  <si>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</si>
  <si>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</si>
  <si>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</si>
  <si>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</si>
  <si>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</si>
  <si>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</si>
  <si>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</si>
  <si>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</si>
  <si>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</si>
  <si>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</si>
  <si>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</si>
  <si>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</si>
  <si>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</si>
  <si>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</si>
  <si>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</si>
  <si>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</si>
  <si>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</si>
  <si>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</si>
  <si>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</si>
  <si>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</si>
  <si>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</si>
  <si>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</si>
  <si>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</si>
  <si>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</si>
  <si>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</si>
  <si>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</si>
  <si>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</si>
  <si>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</si>
  <si>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</si>
  <si>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</si>
  <si>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</si>
  <si>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</si>
  <si>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</si>
  <si>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</si>
  <si>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</si>
  <si>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</si>
  <si>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</si>
  <si>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</si>
  <si>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</si>
  <si>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</si>
  <si>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</si>
  <si>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</si>
  <si>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</si>
  <si>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</si>
  <si>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</si>
  <si>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</si>
  <si>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</si>
  <si>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</si>
  <si>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</si>
  <si>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</si>
  <si>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</si>
  <si>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</si>
  <si>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</si>
  <si>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</si>
  <si>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</si>
  <si>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</si>
  <si>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</si>
  <si>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</si>
  <si>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</si>
  <si>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</si>
  <si>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</si>
  <si>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</si>
  <si>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</si>
  <si>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</si>
  <si>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</si>
  <si>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</si>
  <si>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</si>
  <si>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</si>
  <si>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</si>
  <si>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</si>
  <si>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</si>
  <si>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</si>
  <si>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</si>
  <si>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</si>
  <si>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</si>
  <si>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</si>
  <si>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</si>
  <si>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</si>
  <si>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</si>
  <si>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</si>
  <si>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</si>
  <si>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</si>
  <si>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</si>
  <si>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</si>
  <si>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</si>
  <si>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</si>
  <si>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</si>
  <si>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</si>
  <si>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</si>
  <si>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</si>
  <si>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</si>
  <si>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</si>
  <si>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</si>
  <si>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</si>
  <si>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</si>
  <si>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</si>
  <si>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</si>
  <si>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</si>
  <si>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</si>
  <si>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</si>
  <si>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</si>
  <si>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</si>
  <si>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</si>
  <si>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</si>
  <si>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</si>
  <si>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</si>
  <si>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</si>
  <si>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</si>
  <si>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</si>
  <si>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</si>
  <si>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</si>
  <si>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</si>
  <si>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</si>
  <si>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</si>
  <si>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</si>
  <si>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</si>
  <si>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</si>
  <si>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</si>
  <si>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</si>
  <si>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</si>
  <si>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</si>
  <si>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</si>
  <si>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</si>
  <si>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</si>
  <si>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</si>
  <si>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</si>
  <si>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</si>
  <si>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</si>
  <si>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</si>
  <si>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</si>
  <si>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</si>
  <si>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</si>
  <si>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</si>
  <si>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</si>
  <si>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</si>
  <si>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</si>
  <si>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</si>
  <si>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</si>
  <si>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</si>
  <si>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</si>
  <si>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</si>
  <si>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</si>
  <si>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</si>
  <si>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</si>
  <si>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</si>
  <si>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</si>
  <si>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</si>
  <si>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</si>
  <si>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</si>
  <si>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</si>
  <si>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</si>
  <si>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</si>
  <si>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</si>
  <si>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</si>
  <si>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</si>
  <si>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</si>
  <si>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</si>
  <si>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</si>
  <si>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</si>
  <si>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</si>
  <si>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</si>
  <si>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</si>
  <si>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</si>
  <si>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</si>
  <si>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</si>
  <si>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</si>
  <si>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</si>
  <si>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</si>
  <si>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</si>
  <si>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</si>
  <si>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</si>
  <si>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</si>
  <si>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</si>
  <si>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</si>
  <si>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</si>
  <si>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</si>
  <si>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</si>
  <si>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</si>
  <si>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</si>
  <si>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</si>
  <si>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</si>
  <si>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</si>
  <si>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</si>
  <si>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</si>
  <si>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</si>
  <si>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</si>
  <si>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</si>
  <si>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</si>
  <si>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</si>
  <si>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</si>
  <si>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</si>
  <si>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</si>
  <si>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</si>
  <si>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</si>
  <si>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</si>
  <si>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</si>
  <si>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</si>
  <si>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</si>
  <si>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</si>
  <si>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</si>
  <si>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</si>
  <si>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</si>
  <si>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</si>
  <si>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</si>
  <si>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</si>
  <si>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</si>
  <si>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</si>
  <si>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</si>
  <si>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</si>
  <si>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</si>
  <si>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</si>
  <si>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</si>
  <si>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</si>
  <si>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</si>
  <si>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</si>
  <si>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</si>
  <si>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</si>
  <si>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</si>
  <si>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</si>
  <si>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</si>
  <si>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</si>
  <si>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</si>
  <si>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</si>
  <si>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</si>
  <si>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</si>
  <si>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</si>
  <si>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</si>
  <si>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</si>
  <si>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</si>
  <si>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</si>
  <si>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</si>
  <si>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</si>
  <si>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</si>
  <si>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</si>
  <si>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</si>
  <si>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</si>
  <si>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</si>
  <si>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</si>
  <si>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</si>
  <si>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</si>
  <si>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</si>
  <si>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</si>
  <si>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</si>
  <si>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</si>
  <si>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</si>
  <si>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</si>
  <si>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</si>
  <si>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</si>
  <si>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</si>
  <si>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</si>
  <si>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</si>
  <si>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</si>
  <si>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</si>
  <si>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</si>
  <si>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</si>
  <si>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</si>
  <si>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</si>
  <si>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</si>
  <si>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</si>
  <si>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</si>
  <si>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</si>
  <si>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</si>
  <si>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</si>
  <si>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</si>
  <si>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</si>
  <si>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</si>
  <si>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</si>
  <si>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</si>
  <si>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</si>
  <si>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</si>
  <si>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</si>
  <si>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</si>
  <si>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</si>
  <si>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</si>
  <si>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</si>
  <si>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</si>
  <si>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</si>
  <si>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</si>
  <si>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</si>
  <si>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</si>
  <si>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</si>
  <si>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</si>
  <si>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</si>
  <si>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</si>
  <si>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</si>
  <si>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</si>
  <si>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</si>
  <si>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</si>
  <si>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</si>
  <si>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</si>
  <si>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</si>
  <si>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</si>
  <si>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</si>
  <si>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</si>
  <si>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</si>
  <si>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</si>
  <si>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</si>
  <si>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</si>
  <si>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</si>
  <si>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</si>
  <si>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</si>
  <si>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</si>
  <si>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</si>
  <si>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</si>
  <si>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</si>
  <si>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</si>
  <si>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</si>
  <si>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</si>
  <si>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</si>
  <si>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</si>
  <si>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</si>
  <si>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</si>
  <si>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</si>
  <si>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</si>
  <si>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</si>
  <si>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</si>
  <si>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</si>
  <si>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</si>
  <si>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</si>
  <si>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</si>
  <si>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</si>
  <si>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</si>
  <si>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</si>
  <si>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</si>
  <si>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</si>
  <si>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</si>
  <si>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</si>
  <si>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</si>
  <si>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</si>
  <si>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</si>
  <si>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</si>
  <si>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</si>
  <si>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</si>
  <si>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</si>
  <si>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</si>
  <si>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</si>
  <si>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</si>
  <si>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</si>
  <si>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</si>
  <si>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</si>
  <si>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</si>
  <si>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</si>
  <si>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</si>
  <si>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</si>
  <si>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</si>
  <si>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</si>
  <si>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</si>
  <si>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</si>
  <si>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</si>
  <si>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</si>
  <si>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</si>
  <si>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</si>
  <si>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</si>
  <si>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</si>
  <si>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</si>
  <si>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</si>
  <si>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</si>
  <si>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</si>
  <si>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</si>
  <si>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</si>
  <si>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</si>
  <si>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</si>
  <si>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</si>
  <si>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</si>
  <si>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</si>
  <si>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</si>
  <si>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</si>
  <si>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</si>
  <si>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</si>
  <si>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</si>
  <si>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</si>
  <si>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</si>
  <si>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</si>
  <si>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</si>
  <si>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</si>
  <si>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</si>
  <si>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</si>
  <si>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</si>
  <si>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</si>
  <si>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</si>
  <si>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</si>
  <si>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</si>
  <si>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</si>
  <si>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</si>
  <si>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</si>
  <si>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</si>
  <si>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</si>
  <si>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</si>
  <si>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</si>
  <si>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</si>
  <si>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</si>
  <si>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</si>
  <si>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</si>
  <si>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</si>
  <si>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</si>
  <si>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</si>
  <si>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</si>
  <si>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</si>
  <si>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</si>
  <si>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</si>
  <si>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</si>
  <si>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</si>
  <si>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</si>
  <si>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</si>
  <si>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</si>
  <si>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</si>
  <si>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</si>
  <si>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</si>
  <si>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</si>
  <si>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</si>
  <si>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</si>
  <si>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</si>
  <si>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</si>
  <si>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</si>
  <si>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</si>
  <si>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</si>
  <si>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</si>
  <si>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</si>
  <si>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</si>
  <si>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</si>
  <si>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</si>
  <si>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</si>
  <si>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</si>
  <si>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</si>
  <si>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</si>
  <si>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</si>
  <si>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</si>
  <si>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</si>
  <si>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</si>
  <si>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</si>
  <si>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</si>
  <si>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</si>
  <si>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</si>
  <si>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</si>
  <si>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</si>
  <si>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</si>
  <si>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</si>
  <si>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</si>
  <si>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</si>
  <si>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</si>
  <si>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</si>
  <si>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</si>
  <si>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</si>
  <si>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</si>
  <si>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</si>
  <si>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</si>
  <si>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</si>
  <si>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</si>
  <si>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</si>
  <si>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</si>
  <si>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</si>
  <si>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</si>
  <si>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</si>
  <si>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</si>
  <si>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</si>
  <si>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</si>
  <si>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</si>
  <si>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</si>
  <si>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</si>
  <si>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</si>
  <si>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</si>
  <si>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</si>
  <si>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</si>
  <si>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</si>
  <si>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</si>
  <si>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</si>
  <si>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</si>
  <si>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</si>
  <si>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</si>
  <si>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</si>
  <si>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</si>
  <si>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</si>
  <si>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</si>
  <si>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</si>
  <si>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</si>
  <si>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</si>
  <si>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</si>
  <si>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</si>
  <si>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</si>
  <si>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</si>
  <si>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</si>
  <si>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</si>
  <si>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</si>
  <si>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</si>
  <si>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</si>
  <si>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</si>
  <si>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</si>
  <si>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</si>
  <si>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</si>
  <si>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</si>
  <si>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</si>
  <si>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</si>
  <si>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</si>
  <si>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</si>
  <si>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</si>
  <si>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</si>
  <si>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</si>
  <si>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</si>
  <si>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</si>
  <si>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</si>
  <si>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</si>
  <si>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</si>
  <si>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</si>
  <si>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</si>
  <si>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</si>
  <si>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</si>
  <si>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</si>
  <si>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</si>
  <si>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</si>
  <si>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</si>
  <si>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</si>
  <si>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</si>
  <si>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</si>
  <si>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</si>
  <si>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</si>
  <si>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</si>
  <si>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</si>
  <si>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</si>
  <si>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</si>
  <si>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</si>
  <si>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</si>
  <si>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</si>
  <si>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</si>
  <si>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</si>
  <si>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</si>
  <si>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</si>
  <si>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</si>
  <si>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</si>
  <si>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</si>
  <si>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</si>
  <si>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</si>
  <si>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</si>
  <si>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</si>
  <si>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</si>
  <si>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</si>
  <si>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</si>
  <si>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</si>
  <si>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</si>
  <si>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</si>
  <si>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</si>
  <si>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</si>
  <si>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</si>
  <si>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</si>
  <si>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</si>
  <si>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</si>
  <si>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</si>
  <si>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</si>
  <si>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</si>
  <si>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</si>
  <si>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</si>
  <si>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</si>
  <si>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</si>
  <si>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</si>
  <si>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</si>
  <si>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</si>
  <si>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</si>
  <si>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</si>
  <si>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</si>
  <si>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</si>
  <si>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</si>
  <si>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</si>
  <si>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</si>
  <si>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</si>
  <si>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</si>
  <si>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</si>
  <si>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</si>
  <si>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</si>
  <si>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</si>
  <si>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</si>
  <si>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</si>
  <si>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</si>
  <si>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</si>
  <si>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</si>
  <si>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</si>
  <si>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</si>
  <si>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</si>
  <si>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</si>
  <si>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</si>
  <si>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</si>
  <si>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</si>
  <si>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</si>
  <si>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</si>
  <si>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</si>
  <si>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</si>
  <si>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</si>
  <si>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</si>
  <si>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</si>
  <si>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</si>
  <si>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</si>
  <si>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</si>
  <si>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</si>
  <si>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</si>
  <si>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</si>
  <si>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</si>
  <si>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</si>
  <si>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</si>
  <si>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</si>
  <si>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</si>
  <si>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</si>
  <si>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</si>
  <si>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</si>
  <si>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</si>
  <si>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</si>
  <si>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</si>
  <si>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</si>
  <si>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</si>
  <si>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</si>
  <si>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</si>
  <si>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</si>
  <si>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</si>
  <si>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</si>
  <si>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</si>
  <si>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</si>
  <si>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</si>
  <si>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</si>
  <si>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</si>
  <si>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</si>
  <si>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</si>
  <si>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</si>
  <si>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</si>
  <si>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</si>
  <si>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</si>
  <si>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</si>
  <si>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</si>
  <si>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</si>
  <si>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</si>
  <si>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</si>
  <si>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</si>
  <si>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</si>
  <si>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</si>
  <si>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</si>
  <si>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</si>
  <si>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</si>
  <si>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</si>
  <si>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</si>
  <si>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</si>
  <si>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</si>
  <si>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</si>
  <si>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</si>
  <si>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</si>
  <si>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</si>
  <si>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</si>
  <si>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</si>
  <si>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</si>
  <si>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</si>
  <si>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</si>
  <si>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</si>
  <si>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</si>
  <si>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</si>
  <si>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</si>
  <si>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</si>
  <si>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</si>
  <si>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</si>
  <si>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</si>
  <si>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</si>
  <si>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</si>
  <si>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</si>
  <si>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</si>
  <si>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</si>
  <si>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</si>
  <si>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</si>
  <si>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</si>
  <si>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</si>
  <si>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</si>
  <si>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</si>
  <si>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</si>
  <si>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</si>
  <si>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</si>
  <si>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</si>
  <si>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</si>
  <si>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</si>
  <si>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</si>
  <si>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</si>
  <si>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</si>
  <si>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</si>
  <si>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</si>
  <si>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</si>
  <si>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</si>
  <si>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</si>
  <si>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</si>
  <si>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</si>
  <si>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</si>
  <si>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</si>
  <si>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</si>
  <si>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</si>
  <si>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</si>
  <si>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</si>
  <si>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</si>
  <si>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</si>
  <si>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</si>
  <si>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</si>
  <si>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</si>
  <si>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</si>
  <si>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</si>
  <si>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</si>
  <si>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</si>
  <si>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</si>
  <si>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</si>
  <si>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</si>
  <si>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</si>
  <si>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</si>
  <si>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</si>
  <si>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</si>
  <si>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</si>
  <si>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</si>
  <si>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</si>
  <si>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</si>
  <si>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</si>
  <si>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</si>
  <si>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</si>
  <si>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</si>
  <si>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</si>
  <si>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</si>
  <si>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</si>
  <si>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</si>
  <si>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</si>
  <si>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</si>
  <si>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</si>
  <si>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</si>
  <si>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</si>
  <si>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</si>
  <si>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</si>
  <si>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</si>
  <si>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</si>
  <si>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</si>
  <si>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</si>
  <si>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</si>
  <si>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</si>
  <si>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</si>
  <si>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</si>
  <si>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</si>
  <si>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</si>
  <si>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</si>
  <si>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</si>
  <si>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</si>
  <si>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</si>
  <si>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</si>
  <si>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</si>
  <si>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</si>
  <si>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</si>
  <si>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</si>
  <si>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</si>
  <si>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</si>
  <si>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</si>
  <si>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</si>
  <si>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</si>
  <si>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</si>
  <si>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</si>
  <si>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</si>
  <si>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</si>
  <si>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</si>
  <si>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</si>
  <si>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</si>
  <si>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</si>
  <si>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</si>
  <si>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</si>
  <si>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</si>
  <si>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</si>
  <si>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</si>
  <si>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</si>
  <si>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</si>
  <si>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</si>
  <si>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</si>
  <si>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</si>
  <si>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</si>
  <si>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</si>
  <si>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</si>
  <si>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</si>
  <si>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</si>
  <si>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</si>
  <si>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</si>
  <si>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</si>
  <si>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</si>
  <si>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</si>
  <si>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</si>
  <si>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</si>
  <si>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</si>
  <si>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</si>
  <si>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</si>
  <si>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</si>
  <si>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</si>
  <si>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</si>
  <si>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</si>
  <si>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</si>
  <si>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</si>
  <si>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</si>
  <si>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</si>
  <si>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</si>
  <si>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</si>
  <si>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</si>
  <si>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</si>
  <si>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</si>
  <si>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</si>
  <si>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</si>
  <si>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</si>
  <si>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</si>
  <si>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</si>
  <si>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</si>
  <si>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</si>
  <si>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</si>
  <si>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</si>
  <si>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</si>
  <si>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</si>
  <si>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</si>
  <si>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</si>
  <si>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</si>
  <si>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</si>
  <si>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</si>
  <si>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</si>
  <si>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</si>
  <si>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</si>
  <si>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</si>
  <si>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</si>
  <si>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</si>
  <si>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</si>
  <si>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</si>
  <si>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</si>
  <si>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</si>
  <si>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</si>
  <si>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</si>
  <si>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</si>
  <si>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</si>
  <si>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</si>
  <si>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</si>
  <si>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</si>
  <si>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</si>
  <si>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</si>
  <si>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</si>
  <si>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</si>
  <si>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</si>
  <si>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</si>
  <si>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</si>
  <si>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</si>
  <si>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</si>
  <si>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</si>
  <si>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</si>
  <si>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</si>
  <si>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</si>
  <si>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</si>
  <si>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</si>
  <si>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</si>
  <si>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</si>
  <si>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</si>
  <si>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</si>
  <si>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</si>
  <si>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</si>
  <si>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</si>
  <si>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</si>
  <si>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</si>
  <si>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</si>
  <si>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</si>
  <si>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</si>
  <si>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</si>
  <si>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</si>
  <si>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</si>
  <si>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</si>
  <si>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</si>
  <si>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</si>
  <si>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</si>
  <si>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</si>
  <si>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</si>
  <si>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</si>
  <si>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</si>
  <si>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</si>
  <si>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</si>
  <si>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</si>
  <si>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</si>
  <si>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</si>
  <si>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</si>
  <si>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</si>
  <si>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</si>
  <si>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</si>
  <si>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</si>
  <si>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</si>
  <si>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</si>
  <si>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</si>
  <si>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</si>
  <si>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</si>
  <si>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</si>
  <si>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</si>
  <si>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</si>
  <si>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</si>
  <si>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</si>
  <si>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</si>
  <si>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</si>
  <si>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</si>
  <si>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</si>
  <si>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</si>
  <si>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</si>
  <si>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</si>
  <si>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</si>
  <si>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</si>
  <si>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</si>
  <si>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</si>
  <si>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</si>
  <si>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</si>
  <si>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</si>
  <si>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</si>
  <si>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</si>
  <si>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</si>
  <si>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</si>
  <si>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</si>
  <si>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</si>
  <si>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</si>
  <si>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</si>
  <si>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</si>
  <si>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</si>
  <si>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</si>
  <si>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</si>
  <si>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</si>
  <si>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</si>
  <si>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</si>
  <si>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</si>
  <si>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</si>
  <si>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</si>
  <si>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</si>
  <si>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</si>
  <si>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</si>
  <si>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</si>
  <si>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</si>
  <si>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</si>
  <si>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</si>
  <si>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</si>
  <si>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</si>
  <si>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</si>
  <si>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</si>
  <si>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</si>
  <si>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</si>
  <si>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</si>
  <si>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</si>
  <si>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</si>
  <si>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</si>
  <si>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</si>
  <si>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</si>
  <si>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</si>
  <si>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</si>
  <si>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</si>
  <si>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</si>
  <si>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</si>
  <si>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</si>
  <si>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</si>
  <si>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</si>
  <si>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</si>
  <si>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</si>
  <si>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</si>
  <si>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</si>
  <si>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</si>
  <si>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</si>
  <si>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</si>
  <si>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</si>
  <si>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</si>
  <si>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</si>
  <si>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</si>
  <si>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</si>
  <si>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</si>
  <si>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</si>
  <si>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</si>
  <si>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</si>
  <si>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</si>
  <si>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</si>
  <si>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</si>
  <si>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</si>
  <si>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</si>
  <si>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</si>
  <si>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</si>
  <si>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</si>
  <si>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</si>
  <si>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</si>
  <si>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</si>
  <si>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</si>
  <si>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</si>
  <si>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</si>
  <si>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</si>
  <si>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</si>
  <si>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</si>
  <si>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</si>
  <si>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</si>
  <si>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</si>
  <si>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</si>
  <si>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</si>
  <si>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</si>
  <si>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</si>
  <si>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</si>
  <si>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</si>
  <si>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</si>
  <si>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</si>
  <si>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</si>
  <si>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</si>
  <si>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</si>
  <si>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</si>
  <si>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</si>
  <si>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</si>
  <si>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</si>
  <si>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</si>
  <si>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</si>
  <si>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</si>
  <si>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</si>
  <si>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</si>
  <si>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</si>
  <si>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</si>
  <si>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</si>
  <si>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</si>
  <si>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</si>
  <si>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</si>
  <si>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</si>
  <si>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</si>
  <si>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</si>
  <si>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</si>
  <si>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</si>
  <si>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</si>
  <si>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</si>
  <si>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</si>
  <si>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</si>
  <si>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</si>
  <si>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</si>
  <si>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</si>
  <si>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</si>
  <si>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</si>
  <si>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</si>
  <si>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</si>
  <si>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</si>
  <si>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</si>
  <si>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</si>
  <si>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</si>
  <si>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</si>
  <si>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</si>
  <si>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</si>
  <si>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</si>
  <si>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</si>
  <si>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</si>
  <si>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</si>
  <si>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</si>
  <si>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</si>
  <si>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</si>
  <si>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</si>
  <si>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</si>
  <si>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</si>
  <si>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</si>
  <si>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</si>
  <si>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</si>
  <si>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</si>
  <si>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</si>
  <si>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</si>
  <si>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</si>
  <si>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</si>
  <si>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</si>
  <si>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</si>
  <si>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</si>
  <si>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</si>
  <si>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</si>
  <si>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</si>
  <si>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</si>
  <si>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</si>
  <si>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</si>
  <si>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</si>
  <si>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</si>
  <si>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</si>
  <si>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</si>
  <si>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</si>
  <si>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</si>
  <si>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</si>
  <si>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</si>
  <si>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</si>
  <si>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</si>
  <si>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</si>
  <si>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</si>
  <si>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</si>
  <si>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</si>
  <si>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</si>
  <si>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</si>
  <si>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</si>
  <si>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</si>
  <si>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</si>
  <si>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</si>
  <si>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</si>
  <si>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</si>
  <si>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</si>
  <si>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</si>
  <si>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</si>
  <si>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</si>
  <si>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</si>
  <si>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</si>
  <si>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</si>
  <si>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</si>
  <si>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</si>
  <si>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</si>
  <si>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</si>
  <si>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</si>
  <si>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</si>
  <si>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</si>
  <si>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</si>
  <si>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</si>
  <si>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</si>
  <si>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</si>
  <si>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</si>
  <si>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</si>
  <si>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</si>
  <si>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</si>
  <si>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</si>
  <si>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</si>
  <si>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</si>
  <si>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</si>
  <si>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</si>
  <si>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</si>
  <si>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</si>
  <si>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</si>
  <si>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</si>
  <si>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</si>
  <si>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</si>
  <si>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</si>
  <si>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</si>
  <si>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</si>
  <si>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</si>
  <si>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</si>
  <si>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</si>
  <si>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</si>
  <si>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</si>
  <si>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</si>
  <si>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</si>
  <si>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</si>
  <si>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</si>
  <si>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</si>
  <si>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</si>
  <si>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</si>
  <si>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</si>
  <si>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</si>
  <si>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</si>
  <si>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</si>
  <si>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</si>
  <si>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</si>
  <si>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</si>
  <si>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</si>
  <si>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</si>
  <si>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</si>
  <si>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</si>
  <si>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</si>
  <si>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</si>
  <si>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</si>
  <si>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</si>
  <si>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</si>
  <si>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</si>
  <si>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</si>
  <si>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</si>
  <si>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</si>
  <si>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</si>
  <si>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</si>
  <si>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</si>
  <si>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</si>
  <si>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</si>
  <si>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</si>
  <si>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</si>
  <si>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</si>
  <si>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</si>
  <si>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</si>
  <si>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</si>
  <si>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</si>
  <si>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</si>
  <si>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</si>
  <si>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</si>
  <si>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</si>
  <si>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</si>
  <si>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</si>
  <si>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</si>
  <si>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</si>
  <si>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</si>
  <si>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</si>
  <si>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</si>
  <si>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</si>
  <si>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</si>
  <si>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</si>
  <si>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</si>
  <si>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</si>
  <si>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</si>
  <si>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</si>
  <si>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</si>
  <si>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</si>
  <si>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</si>
  <si>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</si>
  <si>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</si>
  <si>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</si>
  <si>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</si>
  <si>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</si>
  <si>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</si>
  <si>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</si>
  <si>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</si>
  <si>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</si>
  <si>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</si>
  <si>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</si>
  <si>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</si>
  <si>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</si>
  <si>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</si>
  <si>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</si>
  <si>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</si>
  <si>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</si>
  <si>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</si>
  <si>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</si>
  <si>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</si>
  <si>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</si>
  <si>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</si>
  <si>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</si>
  <si>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</si>
  <si>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</si>
  <si>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</si>
  <si>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</si>
  <si>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</si>
  <si>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</si>
  <si>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</si>
  <si>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</si>
  <si>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</si>
  <si>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</si>
  <si>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</si>
  <si>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</si>
  <si>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</si>
  <si>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</si>
  <si>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</si>
  <si>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</si>
  <si>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</si>
  <si>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</si>
  <si>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</si>
  <si>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</si>
  <si>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</si>
  <si>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</si>
  <si>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</si>
  <si>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</si>
  <si>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</si>
  <si>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</si>
  <si>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</si>
  <si>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</si>
  <si>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</si>
  <si>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</si>
  <si>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</si>
  <si>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</si>
  <si>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</si>
  <si>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</si>
  <si>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</si>
  <si>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</si>
  <si>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</si>
  <si>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</si>
  <si>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</si>
  <si>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</si>
  <si>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</si>
  <si>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</si>
  <si>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</si>
  <si>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</si>
  <si>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</si>
  <si>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</si>
  <si>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</si>
  <si>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</si>
  <si>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</si>
  <si>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</si>
  <si>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</si>
  <si>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</si>
  <si>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</si>
  <si>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</si>
  <si>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</si>
  <si>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</si>
  <si>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</si>
  <si>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</si>
  <si>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</si>
  <si>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</si>
  <si>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</si>
  <si>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</si>
  <si>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</si>
  <si>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</si>
  <si>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</si>
  <si>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</si>
  <si>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</si>
  <si>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</si>
  <si>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</si>
  <si>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</si>
  <si>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</si>
  <si>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</si>
  <si>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</si>
  <si>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</si>
  <si>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</si>
  <si>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</si>
  <si>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</si>
  <si>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</si>
  <si>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</si>
  <si>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</si>
  <si>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</si>
  <si>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</si>
  <si>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</si>
  <si>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</si>
  <si>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</si>
  <si>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</si>
  <si>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</si>
  <si>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</si>
  <si>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</si>
  <si>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</si>
  <si>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</si>
  <si>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</si>
  <si>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</si>
  <si>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</si>
  <si>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</si>
  <si>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</si>
  <si>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</si>
  <si>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</si>
  <si>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</si>
  <si>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</si>
  <si>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</si>
  <si>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</si>
  <si>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</si>
  <si>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</si>
  <si>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</si>
  <si>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</si>
  <si>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</si>
  <si>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</si>
  <si>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</si>
  <si>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</si>
  <si>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</si>
  <si>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</si>
  <si>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</si>
  <si>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</si>
  <si>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</si>
  <si>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</si>
  <si>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</si>
  <si>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</si>
  <si>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</si>
  <si>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</si>
  <si>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</si>
  <si>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</si>
  <si>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</si>
  <si>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</si>
  <si>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</si>
  <si>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</si>
  <si>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</si>
  <si>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</si>
  <si>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</si>
  <si>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</si>
  <si>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</si>
  <si>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</si>
  <si>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</si>
  <si>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</si>
  <si>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</si>
  <si>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</si>
  <si>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</si>
  <si>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</si>
  <si>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</si>
  <si>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</si>
  <si>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</si>
  <si>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</si>
  <si>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</si>
  <si>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</si>
  <si>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</si>
  <si>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</si>
  <si>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</si>
  <si>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</si>
  <si>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</si>
  <si>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</si>
  <si>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</si>
  <si>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</si>
  <si>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</si>
  <si>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</si>
  <si>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</si>
  <si>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</si>
  <si>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</si>
  <si>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</si>
  <si>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</si>
  <si>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</si>
  <si>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</si>
  <si>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</si>
  <si>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</si>
  <si>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</si>
  <si>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</si>
  <si>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</si>
  <si>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</si>
  <si>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</si>
  <si>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</si>
  <si>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</si>
  <si>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</si>
  <si>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</si>
  <si>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</si>
  <si>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</si>
  <si>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</si>
  <si>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</si>
  <si>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</si>
  <si>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</si>
  <si>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</si>
  <si>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</si>
  <si>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</si>
  <si>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</si>
  <si>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</si>
  <si>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</si>
  <si>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</si>
  <si>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</si>
  <si>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</si>
  <si>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</si>
  <si>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</si>
  <si>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</si>
  <si>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</si>
  <si>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</si>
  <si>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</si>
  <si>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</si>
  <si>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</si>
  <si>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</si>
  <si>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</si>
  <si>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</si>
  <si>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</si>
  <si>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</si>
  <si>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</si>
  <si>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</si>
  <si>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</si>
  <si>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</si>
  <si>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</si>
  <si>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</si>
  <si>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</si>
  <si>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</si>
  <si>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</si>
  <si>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</si>
  <si>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</si>
  <si>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</si>
  <si>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</si>
  <si>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</si>
  <si>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</si>
  <si>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</si>
  <si>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</si>
  <si>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</si>
  <si>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</si>
  <si>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</si>
  <si>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</si>
  <si>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</si>
  <si>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</si>
  <si>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</si>
  <si>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</si>
  <si>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</si>
  <si>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</si>
  <si>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</si>
  <si>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</si>
  <si>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</si>
  <si>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</si>
  <si>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</si>
  <si>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</si>
  <si>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</si>
  <si>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</si>
  <si>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</si>
  <si>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</si>
  <si>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</si>
  <si>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</si>
  <si>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</si>
  <si>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</si>
  <si>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</si>
  <si>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</si>
  <si>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</si>
  <si>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</si>
  <si>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</si>
  <si>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</si>
  <si>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</si>
  <si>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</si>
  <si>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</si>
  <si>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</si>
  <si>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</si>
  <si>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</si>
  <si>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</si>
  <si>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</si>
  <si>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</si>
  <si>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</si>
  <si>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</si>
  <si>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</si>
  <si>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</si>
  <si>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</si>
  <si>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</si>
  <si>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</si>
  <si>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</si>
  <si>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</si>
  <si>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</si>
  <si>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</si>
  <si>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</si>
  <si>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</si>
  <si>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</si>
  <si>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</si>
  <si>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</si>
  <si>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</si>
  <si>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</si>
  <si>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</si>
  <si>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</si>
  <si>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</si>
  <si>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</si>
  <si>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</si>
  <si>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</si>
  <si>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</si>
  <si>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</si>
  <si>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</si>
  <si>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</si>
  <si>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</si>
  <si>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</si>
  <si>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</si>
  <si>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</si>
  <si>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</si>
  <si>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</si>
  <si>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</si>
  <si>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</si>
  <si>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</si>
  <si>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</si>
  <si>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</si>
  <si>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</si>
  <si>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</si>
  <si>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</si>
  <si>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</si>
  <si>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</si>
  <si>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</si>
  <si>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</si>
  <si>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</si>
  <si>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</si>
  <si>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</si>
  <si>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</si>
  <si>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</si>
  <si>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</si>
  <si>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</si>
  <si>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</si>
  <si>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</si>
  <si>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</si>
  <si>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</si>
  <si>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</si>
  <si>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</si>
  <si>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</si>
  <si>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</si>
  <si>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</si>
  <si>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</si>
  <si>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</si>
  <si>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</si>
  <si>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</si>
  <si>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</si>
  <si>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</si>
  <si>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</si>
  <si>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</si>
  <si>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</si>
  <si>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</si>
  <si>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</si>
  <si>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</si>
  <si>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</si>
  <si>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</si>
  <si>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</si>
  <si>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</si>
  <si>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</si>
  <si>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</si>
  <si>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</si>
  <si>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</si>
  <si>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</si>
  <si>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</si>
  <si>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</si>
  <si>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</si>
  <si>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</si>
  <si>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</si>
  <si>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</si>
  <si>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</si>
  <si>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</si>
  <si>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</si>
  <si>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</si>
  <si>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</si>
  <si>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</si>
  <si>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</si>
  <si>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</si>
  <si>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</si>
  <si>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</si>
  <si>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</si>
  <si>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</si>
  <si>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</si>
  <si>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</si>
  <si>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</si>
  <si>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</si>
  <si>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</si>
  <si>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</si>
  <si>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</si>
  <si>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</si>
  <si>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</si>
  <si>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</si>
  <si>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</si>
  <si>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</si>
  <si>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</si>
  <si>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</si>
  <si>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</si>
  <si>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</si>
  <si>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</si>
  <si>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</si>
  <si>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</si>
  <si>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</si>
  <si>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</si>
  <si>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</si>
  <si>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</si>
  <si>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</si>
  <si>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</si>
  <si>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</si>
  <si>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</si>
  <si>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</si>
  <si>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</si>
  <si>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</si>
  <si>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</si>
  <si>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</si>
  <si>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</si>
  <si>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</si>
  <si>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</si>
  <si>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</si>
  <si>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</si>
  <si>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</si>
  <si>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</si>
  <si>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</si>
  <si>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</si>
  <si>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</si>
  <si>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</si>
  <si>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</si>
  <si>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</si>
  <si>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</si>
  <si>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</si>
  <si>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</si>
  <si>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</si>
  <si>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</si>
  <si>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</si>
  <si>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</si>
  <si>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</si>
  <si>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</si>
  <si>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</si>
  <si>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</si>
  <si>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</si>
  <si>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</si>
  <si>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</si>
  <si>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</si>
  <si>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</si>
  <si>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</si>
  <si>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</si>
  <si>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</si>
  <si>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</si>
  <si>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</si>
  <si>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</si>
  <si>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</si>
  <si>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</si>
  <si>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</si>
  <si>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</si>
  <si>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</si>
  <si>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</si>
  <si>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</si>
  <si>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</si>
  <si>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</si>
  <si>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</si>
  <si>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</si>
  <si>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</si>
  <si>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</si>
  <si>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</si>
  <si>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</si>
  <si>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</si>
  <si>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</si>
  <si>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</si>
  <si>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</si>
  <si>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</si>
  <si>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</si>
  <si>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</si>
  <si>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</si>
  <si>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</si>
  <si>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</si>
  <si>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</si>
  <si>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</si>
  <si>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</si>
  <si>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</si>
  <si>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</si>
  <si>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</si>
  <si>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</si>
  <si>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</si>
  <si>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</si>
  <si>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</si>
  <si>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</si>
  <si>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</si>
  <si>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</si>
  <si>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</si>
  <si>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</si>
  <si>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</si>
  <si>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</si>
  <si>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</si>
  <si>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</si>
  <si>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</si>
  <si>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</si>
  <si>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</si>
  <si>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</si>
  <si>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</si>
  <si>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</si>
  <si>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</si>
  <si>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</si>
  <si>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</si>
  <si>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</si>
  <si>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</si>
  <si>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</si>
  <si>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</si>
  <si>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</si>
  <si>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</si>
  <si>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</si>
  <si>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</si>
  <si>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</si>
  <si>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</si>
  <si>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</si>
  <si>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</si>
  <si>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</si>
  <si>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</si>
  <si>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</si>
  <si>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</si>
  <si>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</si>
  <si>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</si>
  <si>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</si>
  <si>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</si>
  <si>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</si>
  <si>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</si>
  <si>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</si>
  <si>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</si>
  <si>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</si>
  <si>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</si>
  <si>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</si>
  <si>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</si>
  <si>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</si>
  <si>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</si>
  <si>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</si>
  <si>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</si>
  <si>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</si>
  <si>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</si>
  <si>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</si>
  <si>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</si>
  <si>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</si>
  <si>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</si>
  <si>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</si>
  <si>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</si>
  <si>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</si>
  <si>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</si>
  <si>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</si>
  <si>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</si>
  <si>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</si>
  <si>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</si>
  <si>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</si>
  <si>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</si>
  <si>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</si>
  <si>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</si>
  <si>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</si>
  <si>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</si>
  <si>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</si>
  <si>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</si>
  <si>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</si>
  <si>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</si>
  <si>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</si>
  <si>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</si>
  <si>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</si>
  <si>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</si>
  <si>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</si>
  <si>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</si>
  <si>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</si>
  <si>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</si>
  <si>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</si>
  <si>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</si>
  <si>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</si>
  <si>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</si>
  <si>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</si>
  <si>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</si>
  <si>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</si>
  <si>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</si>
  <si>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</si>
  <si>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</si>
  <si>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</si>
  <si>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</si>
  <si>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</si>
  <si>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</si>
  <si>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</si>
  <si>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</si>
  <si>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</si>
  <si>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</si>
  <si>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</si>
  <si>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</si>
  <si>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</si>
  <si>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</si>
  <si>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</si>
  <si>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</si>
  <si>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</si>
  <si>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</si>
  <si>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</si>
  <si>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</si>
  <si>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</si>
  <si>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</si>
  <si>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</si>
  <si>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</si>
  <si>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</si>
  <si>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</si>
  <si>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</si>
  <si>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</si>
  <si>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</si>
  <si>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</si>
  <si>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</si>
  <si>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</si>
  <si>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</si>
  <si>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</si>
  <si>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</si>
  <si>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</si>
  <si>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</si>
  <si>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</si>
  <si>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</si>
  <si>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</si>
  <si>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</si>
  <si>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</si>
  <si>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</si>
  <si>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</si>
  <si>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</si>
  <si>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</si>
  <si>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</si>
  <si>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</si>
  <si>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</si>
  <si>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</si>
  <si>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</si>
  <si>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</si>
  <si>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</si>
  <si>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</si>
  <si>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</si>
  <si>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</si>
  <si>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</si>
  <si>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</si>
  <si>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</si>
  <si>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</si>
  <si>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</si>
  <si>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</si>
  <si>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</si>
  <si>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</si>
  <si>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</si>
  <si>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</si>
  <si>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</si>
  <si>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</si>
  <si>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</si>
  <si>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</si>
  <si>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</si>
  <si>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</si>
  <si>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</si>
  <si>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</si>
  <si>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</si>
  <si>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</si>
  <si>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</si>
  <si>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</si>
  <si>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</si>
  <si>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</si>
  <si>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</si>
  <si>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</si>
  <si>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</si>
  <si>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</si>
  <si>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</si>
  <si>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</si>
  <si>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</si>
  <si>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</si>
  <si>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</si>
  <si>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</si>
  <si>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</si>
  <si>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</si>
  <si>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</si>
  <si>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</si>
  <si>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</si>
  <si>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</si>
  <si>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</si>
  <si>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</si>
  <si>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</si>
  <si>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</si>
  <si>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</si>
  <si>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</si>
  <si>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</si>
  <si>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</si>
  <si>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</si>
  <si>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</si>
  <si>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</si>
  <si>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</si>
  <si>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</si>
  <si>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</si>
  <si>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</si>
  <si>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</si>
  <si>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</si>
  <si>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</si>
  <si>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</si>
  <si>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</si>
  <si>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</si>
  <si>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</si>
  <si>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</si>
  <si>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</si>
  <si>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</si>
  <si>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</si>
  <si>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</si>
  <si>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</si>
  <si>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</si>
  <si>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</si>
  <si>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</si>
  <si>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</si>
  <si>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</si>
  <si>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</si>
  <si>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</si>
  <si>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</si>
  <si>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</si>
  <si>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</si>
  <si>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</si>
  <si>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</si>
  <si>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</si>
  <si>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</si>
  <si>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</si>
  <si>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</si>
  <si>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</si>
  <si>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</si>
  <si>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</si>
  <si>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</si>
  <si>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</si>
  <si>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</si>
  <si>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</si>
  <si>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</si>
  <si>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</si>
  <si>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</si>
  <si>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</si>
  <si>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</si>
  <si>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</si>
  <si>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</si>
  <si>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</si>
  <si>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</si>
  <si>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</si>
  <si>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</si>
  <si>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</si>
  <si>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</si>
  <si>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</si>
  <si>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</si>
  <si>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</si>
  <si>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</si>
  <si>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</si>
  <si>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</si>
  <si>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</si>
  <si>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</si>
  <si>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</si>
  <si>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</si>
  <si>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</si>
  <si>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</si>
  <si>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</si>
  <si>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</si>
  <si>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</si>
  <si>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</si>
  <si>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</si>
  <si>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</si>
  <si>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</si>
  <si>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</si>
  <si>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</si>
  <si>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</si>
  <si>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</si>
  <si>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</si>
  <si>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</si>
  <si>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</si>
  <si>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</si>
  <si>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</si>
  <si>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</si>
  <si>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</si>
  <si>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</si>
  <si>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</si>
  <si>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</si>
  <si>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</si>
  <si>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</si>
  <si>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</si>
  <si>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</si>
  <si>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</si>
  <si>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</si>
  <si>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</si>
  <si>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</si>
  <si>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</si>
  <si>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</si>
  <si>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</si>
  <si>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</si>
  <si>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</si>
  <si>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</si>
  <si>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</si>
  <si>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</si>
  <si>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</si>
  <si>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</si>
  <si>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</si>
  <si>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</si>
  <si>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</si>
  <si>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</si>
  <si>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</si>
  <si>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</si>
  <si>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</si>
  <si>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</si>
  <si>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</si>
  <si>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</si>
  <si>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</si>
  <si>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</si>
  <si>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</si>
  <si>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</si>
  <si>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</si>
  <si>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</si>
  <si>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</si>
  <si>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</si>
  <si>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</si>
  <si>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</si>
  <si>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</si>
  <si>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</si>
  <si>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</si>
  <si>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</si>
  <si>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</si>
  <si>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</si>
  <si>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</si>
  <si>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</si>
  <si>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</si>
  <si>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</si>
  <si>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</si>
  <si>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</si>
  <si>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</si>
  <si>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</si>
  <si>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</si>
  <si>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</si>
  <si>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</si>
  <si>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</si>
  <si>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</si>
  <si>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</si>
  <si>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</si>
  <si>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</si>
  <si>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</si>
  <si>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</si>
  <si>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</si>
  <si>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</si>
  <si>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</si>
  <si>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</si>
  <si>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</si>
  <si>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</si>
  <si>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</si>
  <si>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</si>
  <si>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</si>
  <si>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</si>
  <si>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</si>
  <si>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</si>
  <si>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</si>
  <si>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</si>
  <si>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</si>
  <si>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</si>
  <si>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</si>
  <si>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</si>
  <si>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</si>
  <si>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</si>
  <si>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</si>
  <si>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</si>
  <si>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</si>
  <si>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</si>
  <si>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</si>
  <si>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</si>
  <si>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</si>
  <si>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</si>
  <si>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</si>
  <si>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</si>
  <si>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</si>
  <si>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</si>
  <si>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</si>
  <si>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</si>
  <si>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</si>
  <si>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</si>
  <si>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</si>
  <si>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</si>
  <si>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</si>
  <si>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</si>
  <si>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</si>
  <si>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</si>
  <si>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</si>
  <si>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</si>
  <si>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</si>
  <si>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</si>
  <si>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</si>
  <si>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</si>
  <si>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</si>
  <si>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</si>
  <si>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</si>
  <si>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</si>
  <si>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</si>
  <si>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</si>
  <si>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</si>
  <si>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</si>
  <si>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</si>
  <si>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</si>
  <si>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</si>
  <si>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</si>
  <si>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</si>
  <si>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</si>
  <si>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</si>
  <si>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</si>
  <si>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</si>
  <si>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</si>
  <si>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</si>
  <si>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</si>
  <si>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</si>
  <si>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</si>
  <si>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</si>
  <si>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</si>
  <si>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</si>
  <si>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</si>
  <si>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</si>
  <si>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</si>
  <si>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</si>
  <si>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</si>
  <si>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</si>
  <si>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</si>
  <si>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</si>
  <si>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</si>
  <si>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</si>
  <si>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</si>
  <si>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</si>
  <si>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</si>
  <si>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</si>
  <si>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</si>
  <si>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</si>
  <si>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</si>
  <si>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</si>
  <si>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</si>
  <si>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</si>
  <si>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</si>
  <si>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</si>
  <si>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</si>
  <si>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</si>
  <si>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</si>
  <si>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</si>
  <si>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</si>
  <si>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</si>
  <si>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</si>
  <si>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</si>
  <si>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</si>
  <si>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</si>
  <si>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</si>
  <si>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</si>
  <si>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</si>
  <si>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</si>
  <si>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</si>
  <si>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</si>
  <si>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</si>
  <si>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</si>
  <si>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</si>
  <si>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</si>
  <si>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</si>
  <si>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</si>
  <si>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</si>
  <si>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</si>
  <si>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</si>
  <si>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</si>
  <si>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</si>
  <si>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</si>
  <si>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</si>
  <si>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</si>
  <si>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</si>
  <si>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</si>
  <si>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</si>
  <si>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</si>
  <si>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</si>
  <si>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</si>
  <si>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</si>
  <si>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</si>
  <si>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</si>
  <si>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</si>
  <si>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</si>
  <si>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</si>
  <si>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</si>
  <si>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</si>
  <si>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</si>
  <si>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</si>
  <si>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</si>
  <si>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</si>
  <si>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</si>
  <si>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</si>
  <si>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</si>
  <si>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</si>
  <si>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</si>
  <si>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</si>
  <si>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</si>
  <si>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</si>
  <si>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</si>
  <si>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</si>
  <si>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</si>
  <si>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</si>
  <si>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</si>
  <si>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</si>
  <si>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</si>
  <si>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</si>
  <si>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</si>
  <si>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</si>
  <si>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</si>
  <si>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</si>
  <si>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</si>
  <si>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</si>
  <si>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</si>
  <si>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</si>
  <si>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</si>
  <si>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</si>
  <si>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</si>
  <si>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</si>
  <si>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</si>
  <si>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</si>
  <si>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</si>
  <si>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</si>
  <si>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</si>
  <si>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</si>
  <si>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</si>
  <si>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</si>
  <si>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</si>
  <si>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</si>
  <si>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</si>
  <si>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</si>
  <si>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</si>
  <si>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</si>
  <si>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</si>
  <si>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</si>
  <si>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</si>
  <si>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</si>
  <si>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</si>
  <si>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</si>
  <si>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</si>
  <si>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</si>
  <si>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</si>
  <si>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</si>
  <si>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</si>
  <si>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</si>
  <si>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</si>
  <si>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</si>
  <si>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</si>
  <si>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</si>
  <si>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</si>
  <si>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</si>
  <si>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</si>
  <si>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</si>
  <si>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</si>
  <si>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</si>
  <si>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</si>
  <si>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</si>
  <si>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</si>
  <si>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</si>
  <si>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</si>
  <si>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</si>
  <si>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</si>
  <si>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</si>
  <si>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</si>
  <si>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</si>
  <si>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</si>
  <si>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</si>
  <si>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</si>
  <si>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</si>
  <si>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</si>
  <si>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</si>
  <si>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</si>
  <si>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</si>
  <si>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</si>
  <si>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</si>
  <si>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</si>
  <si>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</si>
  <si>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</si>
  <si>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</si>
  <si>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</si>
  <si>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</si>
  <si>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</si>
  <si>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</si>
  <si>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</si>
  <si>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</si>
  <si>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</si>
  <si>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</si>
  <si>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</si>
  <si>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</si>
  <si>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</si>
  <si>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</si>
  <si>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</si>
  <si>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</si>
  <si>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</si>
  <si>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</si>
  <si>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</si>
  <si>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</si>
  <si>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</si>
  <si>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</si>
  <si>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</si>
  <si>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</si>
  <si>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</si>
  <si>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</si>
  <si>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</si>
  <si>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</si>
  <si>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</si>
  <si>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</si>
  <si>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</si>
  <si>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</si>
  <si>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</si>
  <si>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</si>
  <si>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</si>
  <si>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</si>
  <si>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</si>
  <si>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</si>
  <si>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</si>
  <si>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</si>
  <si>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</si>
  <si>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</si>
  <si>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</si>
  <si>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</si>
  <si>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</si>
  <si>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</si>
  <si>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</si>
  <si>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</si>
  <si>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</si>
  <si>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</si>
  <si>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</si>
  <si>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</si>
  <si>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</si>
  <si>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</si>
  <si>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</si>
  <si>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</si>
  <si>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</si>
  <si>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</si>
  <si>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</si>
  <si>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</si>
  <si>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</si>
  <si>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</si>
  <si>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</si>
  <si>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</si>
  <si>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</si>
  <si>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</si>
  <si>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</si>
  <si>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</si>
  <si>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</si>
  <si>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</si>
  <si>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</si>
  <si>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</si>
  <si>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</si>
  <si>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</si>
  <si>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</si>
  <si>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</si>
  <si>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</si>
  <si>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</si>
  <si>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</si>
  <si>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</si>
  <si>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</si>
  <si>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</si>
  <si>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</si>
  <si>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</si>
  <si>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</si>
  <si>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</si>
  <si>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</si>
  <si>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</si>
  <si>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</si>
  <si>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</si>
  <si>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</si>
  <si>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</si>
  <si>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</si>
  <si>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</si>
  <si>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</si>
  <si>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</si>
  <si>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</si>
  <si>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</si>
  <si>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</si>
  <si>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</si>
  <si>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</si>
  <si>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</si>
  <si>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</si>
  <si>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</si>
  <si>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</si>
  <si>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</si>
  <si>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</si>
  <si>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</si>
  <si>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</si>
  <si>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</si>
  <si>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</si>
  <si>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</si>
  <si>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</si>
  <si>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</si>
  <si>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</si>
  <si>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</si>
  <si>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</si>
  <si>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</si>
  <si>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</si>
  <si>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</si>
  <si>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</si>
  <si>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</si>
  <si>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</si>
  <si>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</si>
  <si>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</si>
  <si>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</si>
  <si>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</si>
  <si>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</si>
  <si>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</si>
  <si>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</si>
  <si>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</si>
  <si>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</si>
  <si>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</si>
  <si>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</si>
  <si>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</si>
  <si>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</si>
  <si>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</si>
  <si>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</si>
  <si>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</si>
  <si>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</si>
  <si>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</si>
  <si>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</si>
  <si>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</si>
  <si>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</si>
  <si>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</si>
  <si>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</si>
  <si>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</si>
  <si>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</si>
  <si>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</si>
  <si>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</si>
  <si>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</si>
  <si>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</si>
  <si>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</si>
  <si>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</si>
  <si>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</si>
  <si>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</si>
  <si>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</si>
  <si>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</si>
  <si>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</si>
  <si>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</si>
  <si>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</si>
  <si>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</si>
  <si>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</si>
  <si>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</si>
  <si>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</si>
  <si>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</si>
  <si>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</si>
  <si>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</si>
  <si>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</si>
  <si>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</si>
  <si>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</si>
  <si>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</si>
  <si>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</si>
  <si>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</si>
  <si>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</si>
  <si>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</si>
  <si>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</si>
  <si>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</si>
  <si>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</si>
  <si>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</si>
  <si>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</si>
  <si>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</si>
  <si>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</si>
  <si>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</si>
  <si>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</si>
  <si>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</si>
  <si>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</si>
  <si>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</si>
  <si>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</si>
  <si>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</si>
  <si>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</si>
  <si>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</si>
  <si>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</si>
  <si>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</si>
  <si>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</si>
  <si>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</si>
  <si>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</si>
  <si>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</si>
  <si>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</si>
  <si>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</si>
  <si>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</si>
  <si>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</si>
  <si>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</si>
  <si>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</si>
  <si>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</si>
  <si>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</si>
  <si>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</si>
  <si>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</si>
  <si>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</si>
  <si>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</si>
  <si>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</si>
  <si>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</si>
  <si>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</si>
  <si>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</si>
  <si>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</si>
  <si>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</si>
  <si>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</si>
  <si>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</si>
  <si>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</si>
  <si>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</si>
  <si>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</si>
  <si>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</si>
  <si>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</si>
  <si>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</si>
  <si>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</si>
  <si>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</si>
  <si>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</si>
  <si>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</si>
  <si>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</si>
  <si>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</si>
  <si>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</si>
  <si>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</si>
  <si>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</si>
  <si>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</si>
  <si>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</si>
  <si>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</si>
  <si>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</si>
  <si>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</si>
  <si>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</si>
  <si>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</si>
  <si>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</si>
  <si>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</si>
  <si>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</si>
  <si>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</si>
  <si>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</si>
  <si>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</si>
  <si>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</si>
  <si>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</si>
  <si>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</si>
  <si>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</si>
  <si>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</si>
  <si>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</si>
  <si>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</si>
  <si>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</si>
  <si>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</si>
  <si>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</si>
  <si>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</si>
  <si>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</si>
  <si>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</si>
  <si>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</si>
  <si>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</si>
  <si>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</si>
  <si>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</si>
  <si>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</si>
  <si>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</si>
  <si>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</si>
  <si>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</si>
  <si>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</si>
  <si>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</si>
  <si>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</si>
  <si>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</si>
  <si>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</si>
  <si>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</si>
  <si>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</si>
  <si>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</si>
  <si>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</si>
  <si>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</si>
  <si>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</si>
  <si>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</si>
  <si>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</si>
  <si>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</si>
  <si>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</si>
  <si>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</si>
  <si>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</si>
  <si>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</si>
  <si>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</si>
  <si>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</si>
  <si>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</si>
  <si>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</si>
  <si>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</si>
  <si>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</si>
  <si>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</si>
  <si>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</si>
  <si>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</si>
  <si>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</si>
  <si>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</si>
  <si>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</si>
  <si>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</si>
  <si>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</si>
  <si>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</si>
  <si>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</si>
  <si>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</si>
  <si>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</si>
  <si>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</si>
  <si>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</si>
  <si>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</si>
  <si>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</si>
  <si>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</si>
  <si>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</si>
  <si>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</si>
  <si>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</si>
  <si>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</si>
  <si>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</si>
  <si>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</si>
  <si>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</si>
  <si>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</si>
  <si>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</si>
  <si>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</si>
  <si>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</si>
  <si>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</si>
  <si>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</si>
  <si>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</si>
  <si>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</si>
  <si>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</si>
  <si>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</si>
  <si>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</si>
  <si>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</si>
  <si>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</si>
  <si>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</si>
  <si>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</si>
  <si>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</si>
  <si>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</si>
  <si>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</si>
  <si>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</si>
  <si>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</si>
  <si>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</si>
  <si>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</si>
  <si>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</si>
  <si>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</si>
  <si>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</si>
  <si>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</si>
  <si>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</si>
  <si>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</si>
  <si>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</si>
  <si>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</si>
  <si>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</si>
  <si>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</si>
  <si>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</si>
  <si>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</si>
  <si>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</si>
  <si>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</si>
  <si>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</si>
  <si>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</si>
  <si>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</si>
  <si>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</si>
  <si>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</si>
  <si>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</si>
  <si>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</si>
  <si>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</si>
  <si>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</si>
  <si>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</si>
  <si>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</si>
  <si>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</si>
  <si>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</si>
  <si>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</si>
  <si>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</si>
  <si>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</si>
  <si>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</si>
  <si>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</si>
  <si>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</si>
  <si>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</si>
  <si>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</si>
  <si>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</si>
  <si>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</si>
  <si>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</si>
  <si>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</si>
  <si>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</si>
  <si>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</si>
  <si>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</si>
  <si>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</si>
  <si>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</si>
  <si>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</si>
  <si>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</si>
  <si>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</si>
  <si>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</si>
  <si>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</si>
  <si>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</si>
  <si>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</si>
  <si>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</si>
  <si>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</si>
  <si>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</si>
  <si>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</si>
  <si>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</si>
  <si>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</si>
  <si>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</si>
  <si>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</si>
  <si>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</si>
  <si>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</si>
  <si>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</si>
  <si>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</si>
  <si>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</si>
  <si>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</si>
  <si>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</si>
  <si>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</si>
  <si>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</si>
  <si>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</si>
  <si>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</si>
  <si>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</si>
  <si>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</si>
  <si>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</si>
  <si>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</si>
  <si>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</si>
  <si>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</si>
  <si>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</si>
  <si>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</si>
  <si>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</si>
  <si>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</si>
  <si>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</si>
  <si>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</si>
  <si>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</si>
  <si>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</si>
  <si>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</si>
  <si>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</si>
  <si>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</si>
  <si>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</si>
  <si>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</si>
  <si>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</si>
  <si>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</si>
  <si>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</si>
  <si>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</si>
  <si>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</si>
  <si>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</si>
  <si>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</si>
  <si>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</si>
  <si>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</si>
  <si>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</si>
  <si>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</si>
  <si>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</si>
  <si>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</si>
  <si>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</si>
  <si>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</si>
  <si>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</si>
  <si>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</si>
  <si>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</si>
  <si>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</si>
  <si>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</si>
  <si>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</si>
  <si>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</si>
  <si>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</si>
  <si>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</si>
  <si>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</si>
  <si>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</si>
  <si>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</si>
  <si>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</si>
  <si>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</si>
  <si>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</si>
  <si>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</si>
  <si>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</si>
  <si>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</si>
  <si>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</si>
  <si>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</si>
  <si>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</si>
  <si>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</si>
  <si>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</si>
  <si>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</si>
  <si>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</si>
  <si>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</si>
  <si>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</si>
  <si>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</si>
  <si>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</si>
  <si>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</si>
  <si>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</si>
  <si>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</si>
  <si>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</si>
  <si>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</si>
  <si>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</si>
  <si>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</si>
  <si>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</si>
  <si>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</si>
  <si>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</si>
  <si>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</si>
  <si>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</si>
  <si>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</si>
  <si>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</si>
  <si>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</si>
  <si>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</si>
  <si>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</si>
  <si>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</si>
  <si>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</si>
  <si>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</si>
  <si>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</si>
  <si>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</si>
  <si>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</si>
  <si>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</si>
  <si>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</si>
  <si>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</si>
  <si>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</si>
  <si>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</si>
  <si>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</si>
  <si>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</si>
  <si>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</si>
  <si>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</si>
  <si>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</si>
  <si>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</si>
  <si>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</si>
  <si>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</si>
  <si>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</si>
  <si>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</si>
  <si>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</si>
  <si>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</si>
  <si>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</si>
  <si>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</si>
  <si>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</si>
  <si>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</si>
  <si>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</si>
  <si>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</si>
  <si>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</si>
  <si>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</si>
  <si>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</si>
  <si>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</si>
  <si>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</si>
  <si>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</si>
  <si>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</si>
  <si>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</si>
  <si>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</si>
  <si>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</si>
  <si>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</si>
  <si>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</si>
  <si>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</si>
  <si>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</si>
  <si>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</si>
  <si>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</si>
  <si>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</si>
  <si>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</si>
  <si>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</si>
  <si>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</si>
  <si>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</si>
  <si>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</si>
  <si>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</si>
  <si>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</si>
  <si>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</si>
  <si>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</si>
  <si>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</si>
  <si>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</si>
  <si>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</si>
  <si>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</si>
  <si>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</si>
  <si>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</si>
  <si>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</si>
  <si>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</si>
  <si>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</si>
  <si>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</si>
  <si>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</si>
  <si>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</si>
  <si>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</si>
  <si>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</si>
  <si>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</si>
  <si>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</si>
  <si>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</si>
  <si>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</si>
  <si>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</si>
  <si>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</si>
  <si>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</si>
  <si>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</si>
  <si>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</si>
  <si>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</si>
  <si>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</si>
  <si>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</si>
  <si>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</si>
  <si>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</si>
  <si>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</si>
  <si>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</si>
  <si>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</si>
  <si>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</si>
  <si>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</si>
  <si>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</si>
  <si>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</si>
  <si>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</si>
  <si>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</si>
  <si>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</si>
  <si>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</si>
  <si>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</si>
  <si>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</si>
  <si>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</si>
  <si>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</si>
  <si>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</si>
  <si>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</si>
  <si>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</si>
  <si>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</si>
  <si>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</si>
  <si>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</si>
  <si>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</si>
  <si>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</si>
  <si>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</si>
  <si>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</si>
  <si>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</si>
  <si>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</si>
  <si>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</si>
  <si>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</si>
  <si>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</si>
  <si>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</si>
  <si>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</si>
  <si>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</si>
  <si>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</si>
  <si>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</si>
  <si>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</si>
  <si>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</si>
  <si>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</si>
  <si>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</si>
  <si>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</si>
  <si>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</si>
  <si>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</si>
  <si>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</si>
  <si>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</si>
  <si>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</si>
  <si>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</si>
  <si>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</si>
  <si>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</si>
  <si>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</si>
  <si>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</si>
  <si>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</si>
  <si>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</si>
  <si>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</si>
  <si>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</si>
  <si>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</si>
  <si>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</si>
  <si>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</si>
  <si>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</si>
  <si>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</si>
  <si>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</si>
  <si>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</si>
  <si>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</si>
  <si>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</si>
  <si>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</si>
  <si>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</si>
  <si>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</si>
  <si>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</si>
  <si>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</si>
  <si>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</si>
  <si>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</si>
  <si>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</si>
  <si>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</si>
  <si>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</si>
  <si>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</si>
  <si>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</si>
  <si>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</si>
  <si>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</si>
  <si>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</si>
  <si>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</si>
  <si>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</si>
  <si>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</si>
  <si>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</si>
  <si>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</si>
  <si>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</si>
  <si>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</si>
  <si>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</si>
  <si>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</si>
  <si>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</si>
  <si>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</si>
  <si>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</si>
  <si>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</si>
  <si>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</si>
  <si>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</si>
  <si>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</si>
  <si>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</si>
  <si>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</si>
  <si>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</si>
  <si>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</si>
  <si>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</si>
  <si>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</si>
  <si>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</si>
  <si>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</si>
  <si>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</si>
  <si>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</si>
  <si>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</si>
  <si>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</si>
  <si>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</si>
  <si>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</si>
  <si>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</si>
  <si>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</si>
  <si>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</si>
  <si>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</si>
  <si>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</si>
  <si>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</si>
  <si>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</si>
  <si>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</si>
  <si>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</si>
  <si>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</si>
  <si>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</si>
  <si>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</si>
  <si>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</si>
  <si>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</si>
  <si>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</si>
  <si>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</si>
  <si>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</si>
  <si>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</si>
  <si>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</si>
  <si>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</si>
  <si>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</si>
  <si>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</si>
  <si>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</si>
  <si>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</si>
  <si>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</si>
  <si>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</si>
  <si>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</si>
  <si>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</si>
  <si>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</si>
  <si>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</si>
  <si>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</si>
  <si>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</si>
  <si>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</si>
  <si>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</si>
  <si>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</si>
  <si>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</si>
  <si>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</si>
  <si>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</si>
  <si>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</si>
  <si>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</si>
  <si>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</si>
  <si>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</si>
  <si>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</si>
  <si>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</si>
  <si>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</si>
  <si>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</si>
  <si>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</si>
  <si>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</si>
  <si>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</si>
  <si>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</si>
  <si>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</si>
  <si>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</si>
  <si>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</si>
  <si>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</si>
  <si>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</si>
  <si>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</si>
  <si>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</si>
  <si>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</si>
  <si>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</si>
  <si>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</si>
  <si>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</si>
  <si>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</si>
  <si>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</si>
  <si>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</si>
  <si>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</si>
  <si>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</si>
  <si>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</si>
  <si>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</si>
  <si>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</si>
  <si>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</si>
  <si>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</si>
  <si>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</si>
  <si>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</si>
  <si>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</si>
  <si>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</si>
  <si>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</si>
  <si>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</si>
  <si>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</si>
  <si>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</si>
  <si>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</si>
  <si>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</si>
  <si>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</si>
  <si>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</si>
  <si>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</si>
  <si>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</si>
  <si>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</si>
  <si>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</si>
  <si>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</si>
  <si>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</si>
  <si>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</si>
  <si>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</si>
  <si>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</si>
  <si>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</si>
  <si>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</si>
  <si>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</si>
  <si>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</si>
  <si>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</si>
  <si>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</si>
  <si>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</si>
  <si>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</si>
  <si>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</si>
  <si>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</si>
  <si>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</si>
  <si>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</si>
  <si>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</si>
  <si>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</si>
  <si>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</si>
  <si>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</si>
  <si>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</si>
  <si>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</si>
  <si>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</si>
  <si>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</si>
  <si>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</si>
  <si>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</si>
  <si>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</si>
  <si>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</si>
  <si>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</si>
  <si>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</si>
  <si>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</si>
  <si>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</si>
  <si>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</si>
  <si>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</si>
  <si>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</si>
  <si>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</si>
  <si>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</si>
  <si>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</si>
  <si>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</si>
  <si>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</si>
  <si>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</si>
  <si>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</si>
  <si>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</si>
  <si>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</si>
  <si>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</si>
  <si>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</si>
  <si>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</si>
  <si>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</si>
  <si>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</si>
  <si>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</si>
  <si>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</si>
  <si>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</si>
  <si>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</si>
  <si>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</si>
  <si>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</si>
  <si>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</si>
  <si>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</si>
  <si>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</si>
  <si>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</si>
  <si>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</si>
  <si>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</si>
  <si>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</si>
  <si>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</si>
  <si>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</si>
  <si>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</si>
  <si>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</si>
  <si>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</si>
  <si>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</si>
  <si>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</si>
  <si>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</si>
  <si>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</si>
  <si>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</si>
  <si>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</si>
  <si>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</si>
  <si>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</si>
  <si>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</si>
  <si>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</si>
  <si>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</si>
  <si>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</si>
  <si>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</si>
  <si>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</si>
  <si>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</si>
  <si>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</si>
  <si>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</si>
  <si>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</si>
  <si>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</si>
  <si>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</si>
  <si>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</si>
  <si>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</si>
  <si>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</si>
  <si>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</si>
  <si>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</si>
  <si>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</si>
  <si>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</si>
  <si>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</si>
  <si>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</si>
  <si>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</si>
  <si>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</si>
  <si>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</si>
  <si>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</si>
  <si>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</si>
  <si>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</si>
  <si>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</si>
  <si>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</si>
  <si>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</si>
  <si>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</si>
  <si>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</si>
  <si>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</si>
  <si>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</si>
  <si>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</si>
  <si>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</si>
  <si>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</si>
  <si>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</si>
  <si>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</si>
  <si>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</si>
  <si>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</si>
  <si>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</si>
  <si>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</si>
  <si>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</si>
  <si>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</si>
  <si>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</si>
  <si>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</si>
  <si>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</si>
  <si>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</si>
  <si>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</si>
  <si>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</si>
  <si>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</si>
  <si>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</si>
  <si>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</si>
  <si>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</si>
  <si>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</si>
  <si>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</si>
  <si>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</si>
  <si>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</si>
  <si>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</si>
  <si>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</si>
  <si>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</si>
  <si>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</si>
  <si>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</si>
  <si>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</si>
  <si>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</si>
  <si>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</si>
  <si>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</si>
  <si>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</si>
  <si>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</si>
  <si>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</si>
  <si>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</si>
  <si>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</si>
  <si>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</si>
  <si>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</si>
  <si>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</si>
  <si>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</si>
  <si>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</si>
  <si>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</si>
  <si>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</si>
  <si>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</si>
  <si>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</si>
  <si>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</si>
  <si>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</si>
  <si>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</si>
  <si>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</si>
  <si>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</si>
  <si>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</si>
  <si>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</si>
  <si>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</si>
  <si>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</si>
  <si>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</si>
  <si>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</si>
  <si>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</si>
  <si>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</si>
  <si>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</si>
  <si>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</si>
  <si>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</si>
  <si>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</si>
  <si>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</si>
  <si>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</si>
  <si>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</si>
  <si>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</si>
  <si>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</si>
  <si>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</si>
  <si>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</si>
  <si>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</si>
  <si>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</si>
  <si>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</si>
  <si>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</si>
  <si>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</si>
  <si>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</si>
  <si>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</si>
  <si>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</si>
  <si>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</si>
  <si>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</si>
  <si>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</si>
  <si>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</si>
  <si>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</si>
  <si>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</si>
  <si>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</si>
  <si>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</si>
  <si>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</si>
  <si>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</si>
  <si>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</si>
  <si>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</si>
  <si>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</si>
  <si>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</si>
  <si>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</si>
  <si>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</si>
  <si>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</si>
  <si>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</si>
  <si>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</si>
  <si>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</si>
  <si>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</si>
  <si>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</si>
  <si>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</si>
  <si>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</si>
  <si>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</si>
  <si>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</si>
  <si>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</si>
  <si>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</si>
  <si>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</si>
  <si>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</si>
  <si>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</si>
  <si>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</si>
  <si>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</si>
  <si>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</si>
  <si>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</si>
  <si>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</si>
  <si>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</si>
  <si>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</si>
  <si>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</si>
  <si>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</si>
  <si>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</si>
  <si>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</si>
  <si>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</si>
  <si>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</si>
  <si>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</si>
  <si>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</si>
  <si>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</si>
  <si>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</si>
  <si>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</si>
  <si>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</si>
  <si>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</si>
  <si>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</si>
  <si>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</si>
  <si>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</si>
  <si>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</si>
  <si>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</si>
  <si>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</si>
  <si>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</si>
  <si>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</si>
  <si>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</si>
  <si>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</si>
  <si>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</si>
  <si>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</si>
  <si>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</si>
  <si>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</si>
  <si>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</si>
  <si>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</si>
  <si>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</si>
  <si>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</si>
  <si>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</si>
  <si>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</si>
  <si>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</si>
  <si>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</si>
  <si>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</si>
  <si>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</si>
  <si>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</si>
  <si>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</si>
  <si>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</si>
  <si>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</si>
  <si>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</si>
  <si>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</si>
  <si>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</si>
  <si>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</si>
  <si>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</si>
  <si>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</si>
  <si>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</si>
  <si>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</si>
  <si>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</si>
  <si>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</si>
  <si>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</si>
  <si>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</si>
  <si>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</si>
  <si>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</si>
  <si>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</si>
  <si>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</si>
  <si>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</si>
  <si>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</si>
  <si>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</si>
  <si>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</si>
  <si>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</si>
  <si>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</si>
  <si>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</si>
  <si>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</si>
  <si>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</si>
  <si>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</si>
  <si>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</si>
  <si>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</si>
  <si>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</si>
  <si>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</si>
  <si>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</si>
  <si>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</si>
  <si>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</si>
  <si>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</si>
  <si>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</si>
  <si>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</si>
  <si>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</si>
  <si>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</si>
  <si>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</si>
  <si>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</si>
  <si>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</si>
  <si>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</si>
  <si>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</si>
  <si>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</si>
  <si>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</si>
  <si>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</si>
  <si>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</si>
  <si>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</si>
  <si>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</si>
  <si>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</si>
  <si>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</si>
  <si>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</si>
  <si>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</si>
  <si>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</si>
  <si>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</si>
  <si>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</si>
  <si>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</si>
  <si>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</si>
  <si>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</si>
  <si>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</si>
  <si>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</si>
  <si>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</si>
  <si>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</si>
  <si>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</si>
  <si>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</si>
  <si>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</si>
  <si>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</si>
  <si>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</si>
  <si>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</si>
  <si>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</si>
  <si>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</si>
  <si>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</si>
  <si>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</si>
  <si>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</si>
  <si>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</si>
  <si>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</si>
  <si>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</si>
  <si>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</si>
  <si>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</si>
  <si>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</si>
  <si>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</si>
  <si>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</si>
  <si>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</si>
  <si>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</si>
  <si>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</si>
  <si>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</si>
  <si>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</si>
  <si>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</si>
  <si>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</si>
  <si>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</si>
  <si>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</si>
  <si>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</si>
  <si>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</si>
  <si>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</si>
  <si>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</si>
  <si>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</si>
  <si>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</si>
  <si>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</si>
  <si>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</si>
  <si>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</si>
  <si>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</si>
  <si>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</si>
  <si>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</si>
  <si>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</si>
  <si>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</si>
  <si>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</si>
  <si>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</si>
  <si>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</si>
  <si>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</si>
  <si>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</si>
  <si>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</si>
  <si>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</si>
  <si>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</si>
  <si>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</si>
  <si>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</si>
  <si>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</si>
  <si>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</si>
  <si>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</si>
  <si>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</si>
  <si>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</si>
  <si>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</si>
  <si>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</si>
  <si>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</si>
  <si>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</si>
  <si>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</si>
  <si>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</si>
  <si>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</si>
  <si>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</si>
  <si>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</si>
  <si>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</si>
  <si>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</si>
  <si>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</si>
  <si>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</si>
  <si>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</si>
  <si>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</si>
  <si>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</si>
  <si>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</si>
  <si>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</si>
  <si>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</si>
  <si>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</si>
  <si>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</si>
  <si>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</si>
  <si>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</si>
  <si>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</si>
  <si>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</si>
  <si>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</si>
  <si>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</si>
  <si>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</si>
  <si>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</si>
  <si>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</si>
  <si>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</si>
  <si>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</si>
  <si>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</si>
  <si>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</si>
  <si>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</si>
  <si>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</si>
  <si>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</si>
  <si>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</si>
  <si>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</si>
  <si>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</si>
  <si>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</si>
  <si>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</si>
  <si>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</si>
  <si>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</si>
  <si>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</si>
  <si>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</si>
  <si>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</si>
  <si>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</si>
  <si>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</si>
  <si>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</si>
  <si>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</si>
  <si>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</si>
  <si>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</si>
  <si>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</si>
  <si>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</si>
  <si>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</si>
  <si>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</si>
  <si>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</si>
  <si>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</si>
  <si>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</si>
  <si>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</si>
  <si>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</si>
  <si>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</si>
  <si>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</si>
  <si>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</si>
  <si>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</si>
  <si>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</si>
  <si>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</si>
  <si>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</si>
  <si>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</si>
  <si>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</si>
  <si>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</si>
  <si>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</si>
  <si>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</si>
  <si>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</si>
  <si>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</si>
  <si>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</si>
  <si>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</si>
  <si>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</si>
  <si>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</si>
  <si>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</si>
  <si>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</si>
  <si>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</si>
  <si>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</si>
  <si>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</si>
  <si>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</si>
  <si>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</si>
  <si>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</si>
  <si>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</si>
  <si>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</si>
  <si>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</si>
  <si>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</si>
  <si>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</si>
  <si>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</si>
  <si>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</si>
  <si>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</si>
  <si>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</si>
  <si>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</si>
  <si>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</si>
  <si>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</si>
  <si>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</si>
  <si>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</si>
  <si>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</si>
  <si>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</si>
  <si>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</si>
  <si>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</si>
  <si>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</si>
  <si>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</si>
  <si>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</si>
  <si>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</si>
  <si>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</si>
  <si>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</si>
  <si>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</si>
  <si>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</si>
  <si>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</si>
  <si>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</si>
  <si>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</si>
  <si>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</si>
  <si>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</si>
  <si>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</si>
  <si>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</si>
  <si>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</si>
  <si>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</si>
  <si>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</si>
  <si>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</si>
  <si>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</si>
  <si>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</si>
  <si>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</si>
  <si>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</si>
  <si>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</si>
  <si>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</si>
  <si>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</si>
  <si>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</si>
  <si>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</si>
  <si>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</si>
  <si>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</si>
  <si>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</si>
  <si>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</si>
  <si>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</si>
  <si>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</si>
  <si>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</si>
  <si>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</si>
  <si>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</si>
  <si>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</si>
  <si>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</si>
  <si>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</si>
  <si>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</si>
  <si>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</si>
  <si>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</si>
  <si>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</si>
  <si>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</si>
  <si>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</si>
  <si>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</si>
  <si>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</si>
  <si>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</si>
  <si>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</si>
  <si>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</si>
  <si>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</si>
  <si>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</si>
  <si>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</si>
  <si>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</si>
  <si>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</si>
  <si>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</si>
  <si>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</si>
  <si>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</si>
  <si>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</si>
  <si>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</si>
  <si>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</si>
  <si>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</si>
  <si>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</si>
  <si>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</si>
  <si>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</si>
  <si>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</si>
  <si>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</si>
  <si>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</si>
  <si>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</si>
  <si>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</si>
  <si>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</si>
  <si>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</si>
  <si>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</si>
  <si>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</si>
  <si>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</si>
  <si>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</si>
  <si>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</si>
  <si>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</si>
  <si>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</si>
  <si>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</si>
  <si>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</si>
  <si>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</si>
  <si>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</si>
  <si>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</si>
  <si>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</si>
  <si>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</si>
  <si>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</si>
  <si>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</si>
  <si>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</si>
  <si>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</si>
  <si>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</si>
  <si>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</si>
  <si>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</si>
  <si>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</si>
  <si>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</si>
  <si>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</si>
  <si>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</si>
  <si>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</si>
  <si>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</si>
  <si>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</si>
  <si>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</si>
  <si>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</si>
  <si>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</si>
  <si>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</si>
  <si>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</si>
  <si>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</si>
  <si>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</si>
  <si>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</si>
  <si>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</si>
  <si>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</si>
  <si>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</si>
  <si>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</si>
  <si>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</si>
  <si>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</si>
  <si>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</si>
  <si>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</si>
  <si>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</si>
  <si>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</si>
  <si>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</si>
  <si>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</si>
  <si>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</si>
  <si>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</si>
  <si>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</si>
  <si>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</si>
  <si>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</si>
  <si>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</si>
  <si>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</si>
  <si>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</si>
  <si>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</si>
  <si>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</si>
  <si>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</si>
  <si>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</si>
  <si>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</si>
  <si>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</si>
  <si>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</si>
  <si>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</si>
  <si>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</si>
  <si>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</si>
  <si>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</si>
  <si>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</si>
  <si>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</si>
  <si>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</si>
  <si>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</si>
  <si>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</si>
  <si>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</si>
  <si>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</si>
  <si>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</si>
  <si>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</si>
  <si>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</si>
  <si>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</si>
  <si>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</si>
  <si>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</si>
  <si>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</si>
  <si>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</si>
  <si>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</si>
  <si>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</si>
  <si>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</si>
  <si>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</si>
  <si>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</si>
  <si>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</si>
  <si>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</si>
  <si>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</si>
  <si>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</si>
  <si>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</si>
  <si>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</si>
  <si>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</si>
  <si>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</si>
  <si>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</si>
  <si>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</si>
  <si>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</si>
  <si>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</si>
  <si>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</si>
  <si>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</si>
  <si>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</si>
  <si>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</si>
  <si>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</si>
  <si>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</si>
  <si>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</si>
  <si>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</si>
  <si>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</si>
  <si>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</si>
  <si>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</si>
  <si>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</si>
  <si>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</si>
  <si>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</si>
  <si>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</si>
  <si>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</si>
  <si>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</si>
  <si>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</si>
  <si>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</si>
  <si>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</si>
  <si>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</si>
  <si>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</si>
  <si>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</si>
  <si>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</si>
  <si>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</si>
  <si>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</si>
  <si>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</si>
  <si>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</si>
  <si>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</si>
  <si>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</si>
  <si>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</si>
  <si>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</si>
  <si>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</si>
  <si>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</si>
  <si>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</si>
  <si>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</si>
  <si>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</si>
  <si>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</si>
  <si>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</si>
  <si>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</si>
  <si>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</si>
  <si>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</si>
  <si>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</si>
  <si>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</si>
  <si>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</si>
  <si>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</si>
  <si>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</si>
  <si>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</si>
  <si>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</si>
  <si>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</si>
  <si>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</si>
  <si>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</si>
  <si>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</si>
  <si>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</si>
  <si>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</si>
  <si>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</si>
  <si>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</si>
  <si>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</si>
  <si>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</si>
  <si>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</si>
  <si>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</si>
  <si>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</si>
  <si>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</si>
  <si>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</si>
  <si>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</si>
  <si>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</si>
  <si>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</si>
  <si>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</si>
  <si>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</si>
  <si>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</si>
  <si>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</si>
  <si>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</si>
  <si>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</si>
  <si>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</si>
  <si>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</si>
  <si>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</si>
  <si>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</si>
  <si>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</si>
  <si>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</si>
  <si>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</si>
  <si>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</si>
  <si>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</si>
  <si>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</si>
  <si>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</si>
  <si>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</si>
  <si>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</si>
  <si>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</si>
  <si>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</si>
  <si>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</si>
  <si>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</si>
  <si>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</si>
  <si>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</si>
  <si>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</si>
  <si>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</si>
  <si>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</si>
  <si>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</si>
  <si>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</si>
  <si>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</si>
  <si>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</si>
  <si>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</si>
  <si>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</si>
  <si>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</si>
  <si>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</si>
  <si>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</si>
  <si>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</si>
  <si>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</si>
  <si>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</si>
  <si>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</si>
  <si>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</si>
  <si>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</si>
  <si>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</si>
  <si>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</si>
  <si>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</si>
  <si>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</si>
  <si>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</si>
  <si>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</si>
  <si>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</si>
  <si>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</si>
  <si>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</si>
  <si>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</si>
  <si>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</si>
  <si>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</si>
  <si>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</si>
  <si>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</si>
  <si>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</si>
  <si>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</si>
  <si>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</si>
  <si>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</si>
  <si>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</si>
  <si>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</si>
  <si>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</si>
  <si>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</si>
  <si>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</si>
  <si>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</si>
  <si>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</si>
  <si>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</si>
  <si>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</si>
  <si>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</si>
  <si>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</si>
  <si>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</si>
  <si>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</si>
  <si>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</si>
  <si>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</si>
  <si>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</si>
  <si>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</si>
  <si>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</si>
  <si>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</si>
  <si>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</si>
  <si>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</si>
  <si>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</si>
  <si>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</si>
  <si>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</si>
  <si>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</si>
  <si>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</si>
  <si>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</si>
  <si>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</si>
  <si>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</si>
  <si>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</si>
  <si>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</si>
  <si>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</si>
  <si>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</si>
  <si>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</si>
  <si>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</si>
  <si>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</si>
  <si>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</si>
  <si>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</si>
  <si>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</si>
  <si>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</si>
  <si>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</si>
  <si>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</si>
  <si>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</si>
  <si>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</si>
  <si>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</si>
  <si>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</si>
  <si>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</si>
  <si>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</si>
  <si>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</si>
  <si>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</si>
  <si>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</si>
  <si>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</si>
  <si>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</si>
  <si>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</si>
  <si>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</si>
  <si>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</si>
  <si>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</si>
  <si>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</si>
  <si>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</si>
  <si>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</si>
  <si>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</si>
  <si>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</si>
  <si>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</si>
  <si>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</si>
  <si>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</si>
  <si>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</si>
  <si>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</si>
  <si>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</si>
  <si>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</si>
  <si>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</si>
  <si>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</si>
  <si>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</si>
  <si>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</si>
  <si>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</si>
  <si>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</si>
  <si>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</si>
  <si>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</si>
  <si>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</si>
  <si>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</si>
  <si>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</si>
  <si>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</si>
  <si>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</si>
  <si>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</si>
  <si>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</si>
  <si>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</si>
  <si>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</si>
  <si>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</si>
  <si>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</si>
  <si>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</si>
  <si>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</si>
  <si>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</si>
  <si>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</si>
  <si>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</si>
  <si>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</si>
  <si>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</si>
  <si>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</si>
  <si>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</si>
  <si>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</si>
  <si>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</si>
  <si>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</si>
  <si>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</si>
  <si>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</si>
  <si>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</si>
  <si>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</si>
  <si>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</si>
  <si>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</si>
  <si>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</si>
  <si>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</si>
  <si>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</si>
  <si>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</si>
  <si>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</si>
  <si>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</si>
  <si>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</si>
  <si>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</si>
  <si>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</si>
  <si>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</si>
  <si>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</si>
  <si>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</si>
  <si>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</si>
  <si>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</si>
  <si>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</si>
  <si>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</si>
  <si>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</si>
  <si>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</si>
  <si>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</si>
  <si>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</si>
  <si>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</si>
  <si>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</si>
  <si>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</si>
  <si>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</si>
  <si>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</si>
  <si>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</si>
  <si>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</si>
  <si>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</si>
  <si>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</si>
  <si>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</si>
  <si>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</si>
  <si>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</si>
  <si>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</si>
  <si>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</si>
  <si>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</si>
  <si>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</si>
  <si>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</si>
  <si>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</si>
  <si>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</si>
  <si>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</si>
  <si>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</si>
  <si>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</si>
  <si>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</si>
  <si>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</si>
  <si>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</si>
  <si>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</si>
  <si>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</si>
  <si>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</si>
  <si>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</si>
  <si>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</si>
  <si>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</si>
  <si>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</si>
  <si>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</si>
  <si>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</si>
  <si>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</si>
  <si>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</si>
  <si>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</si>
  <si>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</si>
  <si>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</si>
  <si>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</si>
  <si>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</si>
  <si>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</si>
  <si>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</si>
  <si>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</si>
  <si>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</si>
  <si>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</si>
  <si>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</si>
  <si>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</si>
  <si>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</si>
  <si>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</si>
  <si>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</si>
  <si>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</si>
  <si>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</si>
  <si>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</si>
  <si>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</si>
  <si>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</si>
  <si>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</si>
  <si>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</si>
  <si>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</si>
  <si>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</si>
  <si>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</si>
  <si>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</si>
  <si>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</si>
  <si>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</si>
  <si>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</si>
  <si>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</si>
  <si>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</si>
  <si>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</si>
  <si>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</si>
  <si>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</si>
  <si>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</si>
  <si>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</si>
  <si>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</si>
  <si>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</si>
  <si>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</si>
  <si>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</si>
  <si>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</si>
  <si>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</si>
  <si>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</si>
  <si>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</si>
  <si>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</si>
  <si>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</si>
  <si>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</si>
  <si>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</si>
  <si>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</si>
  <si>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</si>
  <si>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</si>
  <si>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</si>
  <si>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</si>
  <si>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</si>
  <si>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</si>
  <si>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</si>
  <si>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</si>
  <si>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</si>
  <si>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</si>
  <si>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</si>
  <si>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</si>
  <si>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</si>
  <si>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</si>
  <si>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</si>
  <si>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</si>
  <si>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</si>
  <si>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</si>
  <si>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</si>
  <si>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</si>
  <si>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</si>
  <si>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</si>
  <si>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</si>
  <si>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</si>
  <si>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</si>
  <si>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</si>
  <si>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</si>
  <si>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</si>
  <si>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</si>
  <si>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</si>
  <si>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</si>
  <si>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</si>
  <si>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</si>
  <si>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</si>
  <si>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</si>
  <si>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</si>
  <si>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</si>
  <si>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</si>
  <si>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</si>
  <si>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</si>
  <si>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</si>
  <si>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</si>
  <si>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</si>
  <si>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</si>
  <si>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</si>
  <si>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</si>
  <si>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</si>
  <si>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</si>
  <si>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</si>
  <si>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</si>
  <si>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</si>
  <si>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</si>
  <si>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</si>
  <si>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</si>
  <si>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</si>
  <si>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</si>
  <si>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</si>
  <si>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</si>
  <si>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</si>
  <si>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</si>
  <si>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</si>
  <si>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</si>
  <si>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</si>
  <si>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</si>
  <si>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</si>
  <si>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</si>
  <si>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</si>
  <si>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</si>
  <si>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</si>
  <si>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</si>
  <si>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</si>
  <si>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</si>
  <si>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</si>
  <si>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</si>
  <si>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</si>
  <si>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</si>
  <si>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</si>
  <si>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</si>
  <si>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</si>
  <si>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</si>
  <si>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</si>
  <si>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</si>
  <si>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</si>
  <si>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</si>
  <si>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</si>
  <si>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</si>
  <si>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</si>
  <si>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</si>
  <si>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</si>
  <si>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</si>
  <si>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</si>
  <si>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</si>
  <si>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</si>
  <si>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</si>
  <si>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</si>
  <si>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</si>
  <si>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</si>
  <si>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</si>
  <si>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</si>
  <si>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</si>
  <si>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</si>
  <si>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</si>
  <si>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</si>
  <si>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</si>
  <si>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</si>
  <si>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</si>
  <si>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</si>
  <si>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</si>
  <si>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</si>
  <si>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</si>
  <si>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</si>
  <si>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</si>
  <si>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</si>
  <si>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</si>
  <si>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</si>
  <si>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</si>
  <si>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</si>
  <si>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</si>
  <si>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</si>
  <si>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</si>
  <si>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</si>
  <si>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</si>
  <si>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</si>
  <si>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</si>
  <si>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</si>
  <si>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</si>
  <si>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</si>
  <si>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</si>
  <si>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</si>
  <si>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</si>
  <si>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</si>
  <si>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</si>
  <si>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</si>
  <si>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</si>
  <si>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</si>
  <si>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</si>
  <si>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</si>
  <si>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</si>
  <si>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</si>
  <si>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</si>
  <si>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</si>
  <si>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</si>
  <si>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</si>
  <si>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</si>
  <si>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</si>
  <si>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</si>
  <si>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</si>
  <si>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</si>
  <si>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</si>
  <si>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</si>
  <si>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</si>
  <si>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</si>
  <si>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</si>
  <si>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</si>
  <si>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</si>
  <si>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</si>
  <si>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</si>
  <si>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</si>
  <si>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</si>
  <si>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</si>
  <si>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</si>
  <si>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</si>
  <si>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</si>
  <si>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</si>
  <si>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</si>
  <si>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</si>
  <si>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</si>
  <si>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</si>
  <si>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</si>
  <si>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</si>
  <si>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</si>
  <si>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</si>
  <si>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</si>
  <si>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</si>
  <si>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</si>
  <si>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</si>
  <si>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</si>
  <si>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</si>
  <si>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</si>
  <si>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</si>
  <si>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</si>
  <si>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</si>
  <si>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</si>
  <si>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</si>
  <si>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</si>
  <si>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</si>
  <si>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</si>
  <si>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</si>
  <si>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</si>
  <si>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</si>
  <si>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</si>
  <si>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</si>
  <si>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</si>
  <si>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</si>
  <si>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</si>
  <si>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</si>
  <si>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</si>
  <si>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</si>
  <si>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</si>
  <si>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</si>
  <si>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</si>
  <si>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</si>
  <si>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</si>
  <si>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</si>
  <si>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</si>
  <si>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</si>
  <si>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</si>
  <si>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</si>
  <si>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</si>
  <si>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</si>
  <si>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</si>
  <si>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</si>
  <si>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</si>
  <si>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</si>
  <si>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</si>
  <si>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</si>
  <si>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</si>
  <si>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</si>
  <si>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</si>
  <si>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</si>
  <si>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</si>
  <si>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</si>
  <si>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</si>
  <si>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</si>
  <si>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</si>
  <si>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</si>
  <si>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</si>
  <si>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</si>
  <si>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</si>
  <si>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</si>
  <si>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</si>
  <si>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</si>
  <si>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</si>
  <si>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</si>
  <si>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</si>
  <si>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</si>
  <si>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</si>
  <si>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</si>
  <si>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</si>
  <si>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</si>
  <si>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</si>
  <si>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</si>
  <si>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</si>
  <si>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</si>
  <si>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</si>
  <si>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</si>
  <si>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</si>
  <si>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</si>
  <si>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</si>
  <si>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</si>
  <si>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</si>
  <si>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</si>
  <si>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</si>
  <si>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</si>
  <si>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</si>
  <si>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</si>
  <si>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</si>
  <si>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</si>
  <si>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</si>
  <si>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</si>
  <si>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</si>
  <si>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</si>
  <si>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</si>
  <si>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</si>
  <si>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</si>
  <si>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</si>
  <si>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</si>
  <si>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</si>
  <si>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</si>
  <si>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</si>
  <si>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</si>
  <si>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</si>
  <si>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</si>
  <si>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</si>
  <si>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</si>
  <si>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</si>
  <si>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</si>
  <si>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</si>
  <si>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</si>
  <si>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</si>
  <si>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</si>
  <si>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</si>
  <si>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</si>
  <si>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</si>
  <si>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</si>
  <si>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</si>
  <si>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</si>
  <si>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</si>
  <si>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</si>
  <si>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</si>
  <si>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</si>
  <si>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</si>
  <si>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</si>
  <si>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</si>
  <si>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</si>
  <si>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</si>
  <si>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</si>
  <si>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</si>
  <si>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</si>
  <si>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</si>
  <si>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</si>
  <si>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</si>
  <si>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</si>
  <si>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</si>
  <si>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</si>
  <si>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</si>
  <si>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</si>
  <si>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</si>
  <si>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</si>
  <si>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</si>
  <si>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</si>
  <si>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</si>
  <si>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</si>
  <si>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</si>
  <si>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</si>
  <si>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</si>
  <si>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</si>
  <si>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</si>
  <si>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</si>
  <si>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</si>
  <si>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</si>
  <si>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</si>
  <si>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</si>
  <si>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</si>
  <si>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</si>
  <si>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</si>
  <si>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</si>
  <si>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</si>
  <si>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</si>
  <si>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</si>
  <si>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</si>
  <si>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</si>
  <si>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</si>
  <si>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</si>
  <si>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</si>
  <si>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</si>
  <si>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</si>
  <si>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</si>
  <si>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</si>
  <si>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</si>
  <si>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</si>
  <si>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</si>
  <si>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</si>
  <si>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</si>
  <si>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</si>
  <si>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</si>
  <si>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</si>
  <si>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</si>
  <si>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</si>
  <si>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</si>
  <si>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</si>
  <si>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</si>
  <si>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</si>
  <si>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</si>
  <si>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</si>
  <si>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</si>
  <si>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</si>
  <si>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</si>
  <si>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</si>
  <si>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</si>
  <si>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</si>
  <si>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</si>
  <si>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</si>
  <si>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</si>
  <si>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</si>
  <si>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</si>
  <si>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</si>
  <si>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</si>
  <si>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</si>
  <si>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</si>
  <si>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</si>
  <si>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</si>
  <si>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</si>
  <si>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</si>
  <si>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</si>
  <si>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</si>
  <si>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</si>
  <si>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</si>
  <si>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</si>
  <si>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</si>
  <si>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</si>
  <si>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</si>
  <si>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</si>
  <si>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</si>
  <si>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</si>
  <si>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</si>
  <si>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</si>
  <si>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</si>
  <si>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</si>
  <si>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</si>
  <si>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</si>
  <si>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</si>
  <si>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</si>
  <si>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</si>
  <si>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</si>
  <si>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</si>
  <si>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</si>
  <si>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</si>
  <si>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</si>
  <si>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</si>
  <si>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</si>
  <si>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</si>
  <si>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</si>
  <si>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</si>
  <si>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</si>
  <si>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</si>
  <si>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</si>
  <si>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</si>
  <si>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</si>
  <si>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</si>
  <si>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</si>
  <si>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</si>
  <si>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</si>
  <si>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</si>
  <si>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</si>
  <si>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</si>
  <si>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</si>
  <si>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</si>
  <si>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</si>
  <si>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</si>
  <si>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</si>
  <si>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</si>
  <si>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</si>
  <si>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</si>
  <si>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</si>
  <si>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</si>
  <si>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</si>
  <si>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</si>
  <si>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</si>
  <si>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</si>
  <si>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</si>
  <si>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</si>
  <si>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</si>
  <si>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</si>
  <si>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</si>
  <si>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</si>
  <si>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</si>
  <si>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</si>
  <si>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</si>
  <si>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</si>
  <si>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</si>
  <si>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</si>
  <si>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</si>
  <si>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</si>
  <si>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</si>
  <si>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</si>
  <si>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</si>
  <si>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</si>
  <si>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</si>
  <si>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</si>
  <si>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</si>
  <si>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</si>
  <si>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</si>
  <si>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</si>
  <si>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</si>
  <si>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</si>
  <si>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</si>
  <si>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</si>
  <si>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</si>
  <si>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</si>
  <si>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</si>
  <si>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</si>
  <si>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</si>
  <si>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</si>
  <si>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</si>
  <si>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</si>
  <si>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</si>
  <si>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</si>
  <si>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</si>
  <si>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</si>
  <si>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</si>
  <si>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</si>
  <si>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</si>
  <si>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</si>
  <si>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</si>
  <si>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</si>
  <si>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</si>
  <si>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</si>
  <si>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</si>
  <si>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</si>
  <si>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</si>
  <si>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</si>
  <si>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</si>
  <si>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</si>
  <si>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</si>
  <si>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</si>
  <si>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</si>
  <si>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</si>
  <si>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</si>
  <si>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</si>
  <si>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</si>
  <si>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</si>
  <si>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</si>
  <si>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</si>
  <si>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</si>
  <si>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</si>
  <si>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</si>
  <si>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</si>
  <si>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</si>
  <si>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</si>
  <si>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</si>
  <si>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</si>
  <si>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</si>
  <si>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</si>
  <si>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</si>
  <si>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</si>
  <si>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</si>
  <si>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</si>
  <si>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</si>
  <si>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</si>
  <si>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</si>
  <si>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</si>
  <si>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</si>
  <si>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</si>
  <si>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</si>
  <si>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</si>
  <si>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</si>
  <si>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</si>
  <si>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</si>
  <si>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</si>
  <si>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</si>
  <si>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</si>
  <si>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</si>
  <si>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</si>
  <si>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</si>
  <si>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</si>
  <si>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</si>
  <si>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</si>
  <si>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</si>
  <si>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</si>
  <si>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</si>
  <si>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</si>
  <si>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</si>
  <si>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</si>
  <si>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</si>
  <si>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</si>
  <si>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</si>
  <si>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</si>
  <si>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</si>
  <si>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</si>
  <si>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</si>
  <si>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</si>
  <si>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</si>
  <si>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</si>
  <si>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</si>
  <si>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</si>
  <si>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</si>
  <si>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</si>
  <si>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</si>
  <si>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</si>
  <si>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</si>
  <si>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</si>
  <si>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</si>
  <si>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</si>
  <si>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</si>
  <si>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</si>
  <si>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</si>
  <si>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</si>
  <si>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</si>
  <si>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</si>
  <si>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</si>
  <si>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</si>
  <si>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</si>
  <si>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</si>
  <si>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</si>
  <si>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</si>
  <si>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</si>
  <si>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</si>
  <si>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</si>
  <si>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</si>
  <si>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</si>
  <si>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</si>
  <si>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</si>
  <si>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</si>
  <si>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</si>
  <si>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</si>
  <si>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</si>
  <si>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</si>
  <si>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</si>
  <si>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</si>
  <si>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</si>
  <si>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</si>
  <si>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</si>
  <si>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</si>
  <si>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</si>
  <si>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</si>
  <si>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</si>
  <si>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</si>
  <si>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</si>
  <si>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</si>
  <si>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</si>
  <si>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</si>
  <si>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</si>
  <si>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</si>
  <si>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</si>
  <si>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</si>
  <si>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</si>
  <si>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</si>
  <si>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</si>
  <si>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</si>
  <si>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</si>
  <si>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</si>
  <si>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</si>
  <si>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</si>
  <si>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</si>
  <si>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</si>
  <si>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</si>
  <si>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</si>
  <si>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</si>
  <si>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</si>
  <si>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</si>
  <si>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</si>
  <si>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</si>
  <si>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</si>
  <si>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</si>
  <si>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</si>
  <si>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</si>
  <si>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</si>
  <si>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</si>
  <si>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</si>
  <si>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</si>
  <si>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</si>
  <si>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</si>
  <si>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</si>
  <si>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</si>
  <si>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</si>
  <si>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</si>
  <si>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</si>
  <si>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</si>
  <si>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</si>
  <si>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</si>
  <si>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</si>
  <si>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</si>
  <si>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</si>
  <si>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</si>
  <si>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</si>
  <si>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</si>
  <si>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</si>
  <si>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</si>
  <si>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</si>
  <si>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</si>
  <si>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</si>
  <si>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</si>
  <si>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</si>
  <si>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</si>
  <si>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</si>
  <si>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</si>
  <si>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</si>
  <si>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</si>
  <si>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</si>
  <si>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</si>
  <si>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</si>
  <si>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</si>
  <si>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</si>
  <si>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</si>
  <si>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</si>
  <si>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</si>
  <si>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</si>
  <si>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</si>
  <si>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</si>
  <si>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</si>
  <si>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</si>
  <si>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</si>
  <si>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</si>
  <si>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</si>
  <si>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</si>
  <si>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</si>
  <si>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</si>
  <si>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</si>
  <si>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</si>
  <si>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</si>
  <si>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</si>
  <si>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</si>
  <si>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</si>
  <si>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</si>
  <si>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</si>
  <si>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</si>
  <si>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</si>
  <si>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</si>
  <si>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</si>
  <si>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</si>
  <si>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</si>
  <si>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</si>
  <si>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</si>
  <si>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</si>
  <si>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</si>
  <si>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</si>
  <si>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</si>
  <si>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</si>
  <si>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</si>
  <si>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</si>
  <si>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</si>
  <si>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</si>
  <si>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</si>
  <si>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</si>
  <si>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</si>
  <si>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</si>
  <si>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</si>
  <si>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</si>
  <si>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</si>
  <si>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</si>
  <si>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</si>
  <si>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</si>
  <si>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</si>
  <si>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</si>
  <si>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</si>
  <si>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</si>
  <si>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</si>
  <si>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</si>
  <si>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</si>
  <si>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</si>
  <si>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</si>
  <si>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</si>
  <si>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</si>
  <si>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</si>
  <si>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</si>
  <si>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</si>
  <si>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</si>
  <si>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</si>
  <si>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</si>
  <si>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</si>
  <si>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</si>
  <si>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</si>
  <si>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</si>
  <si>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</si>
  <si>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</si>
  <si>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</si>
  <si>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</si>
  <si>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</si>
  <si>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</si>
  <si>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</si>
  <si>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</si>
  <si>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</si>
  <si>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</si>
  <si>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</si>
  <si>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</si>
  <si>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</si>
  <si>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</si>
  <si>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</si>
  <si>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</si>
  <si>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</si>
  <si>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</si>
  <si>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</si>
  <si>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</si>
  <si>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</si>
  <si>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</si>
  <si>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</si>
  <si>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</si>
  <si>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</si>
  <si>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</si>
  <si>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</si>
  <si>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</si>
  <si>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</si>
  <si>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</si>
  <si>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</si>
  <si>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</si>
  <si>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</si>
  <si>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</si>
  <si>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</si>
  <si>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</si>
  <si>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</si>
  <si>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</si>
  <si>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</si>
  <si>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</si>
  <si>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</si>
  <si>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</si>
  <si>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</si>
  <si>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</si>
  <si>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</si>
  <si>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</si>
  <si>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</si>
  <si>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</si>
  <si>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</si>
  <si>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</si>
  <si>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</si>
  <si>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</si>
  <si>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</si>
  <si>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</si>
  <si>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</si>
  <si>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</si>
  <si>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</si>
  <si>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</si>
  <si>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</si>
  <si>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</si>
  <si>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</si>
  <si>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</si>
  <si>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</si>
  <si>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</si>
  <si>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</si>
  <si>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</si>
  <si>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</si>
  <si>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</si>
  <si>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</si>
  <si>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</si>
  <si>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</si>
  <si>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</si>
  <si>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</si>
  <si>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</si>
  <si>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</si>
  <si>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</si>
  <si>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</si>
  <si>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</si>
  <si>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</si>
  <si>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</si>
  <si>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</si>
  <si>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</si>
  <si>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</si>
  <si>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</si>
  <si>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</si>
  <si>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</si>
  <si>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</si>
  <si>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</si>
  <si>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</si>
  <si>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</si>
  <si>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</si>
  <si>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</si>
  <si>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</si>
  <si>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</si>
  <si>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</si>
  <si>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</si>
  <si>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</si>
  <si>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</si>
  <si>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</si>
  <si>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</si>
  <si>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</si>
  <si>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</si>
  <si>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</si>
  <si>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</si>
  <si>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</si>
  <si>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</si>
  <si>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</si>
  <si>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</si>
  <si>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</si>
  <si>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</si>
  <si>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</si>
  <si>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</si>
  <si>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</si>
  <si>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</si>
  <si>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</si>
  <si>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</si>
  <si>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</si>
  <si>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</si>
  <si>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</si>
  <si>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</si>
  <si>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</si>
  <si>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</si>
  <si>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</si>
  <si>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</si>
  <si>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</si>
  <si>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</si>
  <si>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</si>
  <si>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</si>
  <si>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</si>
  <si>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</si>
  <si>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</si>
  <si>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</si>
  <si>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</si>
  <si>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</si>
  <si>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</si>
  <si>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</si>
  <si>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</si>
  <si>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</si>
  <si>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</si>
  <si>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</si>
  <si>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</si>
  <si>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</si>
  <si>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</si>
  <si>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</si>
  <si>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</si>
  <si>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</si>
  <si>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</si>
  <si>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</si>
  <si>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</si>
  <si>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</si>
  <si>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</si>
  <si>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</si>
  <si>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</si>
  <si>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</si>
  <si>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</si>
  <si>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</si>
  <si>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</si>
  <si>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</si>
  <si>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</si>
  <si>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</si>
  <si>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</si>
  <si>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</si>
  <si>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</si>
  <si>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</si>
  <si>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</si>
  <si>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</si>
  <si>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</si>
  <si>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</si>
  <si>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</si>
  <si>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</si>
  <si>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</si>
  <si>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</si>
  <si>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</si>
  <si>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</si>
  <si>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</si>
  <si>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</si>
  <si>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</si>
  <si>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</si>
  <si>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</si>
  <si>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</si>
  <si>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</si>
  <si>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</si>
  <si>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</si>
  <si>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</si>
  <si>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</si>
  <si>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</si>
  <si>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</si>
  <si>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</si>
  <si>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</si>
  <si>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</si>
  <si>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</si>
  <si>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</si>
  <si>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</si>
  <si>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</si>
  <si>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</si>
  <si>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</si>
  <si>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</si>
  <si>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</si>
  <si>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</si>
  <si>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</si>
  <si>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</si>
  <si>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</si>
  <si>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</si>
  <si>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</si>
  <si>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</si>
  <si>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</si>
  <si>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</si>
  <si>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</si>
  <si>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</si>
  <si>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</si>
  <si>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</si>
  <si>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</si>
  <si>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</si>
  <si>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</si>
  <si>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</si>
  <si>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</si>
  <si>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</si>
  <si>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</si>
  <si>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</si>
  <si>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</si>
  <si>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</si>
  <si>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</si>
  <si>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</si>
  <si>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</si>
  <si>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</si>
  <si>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</si>
  <si>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</si>
  <si>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</si>
  <si>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</si>
  <si>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</si>
  <si>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</si>
  <si>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</si>
  <si>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</si>
  <si>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</si>
  <si>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</si>
  <si>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</si>
  <si>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</si>
  <si>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</si>
  <si>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</si>
  <si>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</si>
  <si>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</si>
  <si>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</si>
  <si>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</si>
  <si>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</si>
  <si>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</si>
  <si>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</si>
  <si>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</si>
  <si>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</si>
  <si>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</si>
  <si>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</si>
  <si>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</si>
  <si>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</si>
  <si>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</si>
  <si>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</si>
  <si>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</si>
  <si>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</si>
  <si>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</si>
  <si>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</si>
  <si>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</si>
  <si>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</si>
  <si>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</si>
  <si>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</si>
  <si>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</si>
  <si>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</si>
  <si>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</si>
  <si>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</si>
  <si>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</si>
  <si>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</si>
  <si>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</si>
  <si>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</si>
  <si>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</si>
  <si>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</si>
  <si>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</si>
  <si>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</si>
  <si>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</si>
  <si>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</si>
  <si>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</si>
  <si>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</si>
  <si>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</si>
  <si>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</si>
  <si>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</si>
  <si>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</si>
  <si>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</si>
  <si>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</si>
  <si>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</si>
  <si>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</si>
  <si>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</si>
  <si>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</si>
  <si>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</si>
  <si>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</si>
  <si>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</si>
  <si>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</si>
  <si>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</si>
  <si>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</si>
  <si>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</si>
  <si>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</si>
  <si>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</si>
  <si>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</si>
  <si>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</si>
  <si>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</si>
  <si>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</si>
  <si>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</si>
  <si>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</si>
  <si>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</si>
  <si>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</si>
  <si>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</si>
  <si>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</si>
  <si>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</si>
  <si>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</si>
  <si>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</si>
  <si>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</si>
  <si>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</si>
  <si>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</si>
  <si>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</si>
  <si>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</si>
  <si>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</si>
  <si>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</si>
  <si>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</si>
  <si>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</si>
  <si>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</si>
  <si>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</si>
  <si>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</si>
  <si>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</si>
  <si>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</si>
  <si>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</si>
  <si>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</si>
  <si>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</si>
  <si>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</si>
  <si>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</si>
  <si>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</si>
  <si>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</si>
  <si>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</si>
  <si>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</si>
  <si>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</si>
  <si>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</si>
  <si>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</si>
  <si>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</si>
  <si>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</si>
  <si>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</si>
  <si>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</si>
  <si>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</si>
  <si>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</si>
  <si>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</si>
  <si>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</si>
  <si>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</si>
  <si>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</si>
  <si>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</si>
  <si>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</si>
  <si>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</si>
  <si>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</si>
  <si>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</si>
  <si>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</si>
  <si>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</si>
  <si>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</si>
  <si>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</si>
  <si>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</si>
  <si>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</si>
  <si>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</si>
  <si>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</si>
  <si>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</si>
  <si>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</si>
  <si>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</si>
  <si>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</si>
  <si>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</si>
  <si>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</si>
  <si>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</si>
  <si>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</si>
  <si>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</si>
  <si>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</si>
  <si>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</si>
  <si>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</si>
  <si>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</si>
  <si>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</si>
  <si>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</si>
  <si>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</si>
  <si>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</si>
  <si>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</si>
  <si>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</si>
  <si>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</si>
  <si>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</si>
  <si>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</si>
  <si>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</si>
  <si>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</si>
  <si>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</si>
  <si>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</si>
  <si>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</si>
  <si>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</si>
  <si>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</si>
  <si>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</si>
  <si>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</si>
  <si>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</si>
  <si>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</si>
  <si>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</si>
  <si>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</si>
  <si>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</si>
  <si>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</si>
  <si>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</si>
  <si>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</si>
  <si>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</si>
  <si>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</si>
  <si>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</si>
  <si>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</si>
  <si>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</si>
  <si>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</si>
  <si>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</si>
  <si>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</si>
  <si>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</si>
  <si>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</si>
  <si>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</si>
  <si>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</si>
  <si>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</si>
  <si>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</si>
  <si>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</si>
  <si>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</si>
  <si>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</si>
  <si>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</si>
  <si>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</si>
  <si>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</si>
  <si>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</si>
  <si>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</si>
  <si>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</si>
  <si>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</si>
  <si>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</si>
  <si>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</si>
  <si>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</si>
  <si>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</si>
  <si>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</si>
  <si>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</si>
  <si>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</si>
  <si>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</si>
  <si>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</si>
  <si>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</si>
  <si>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</si>
  <si>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</si>
  <si>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</si>
  <si>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</si>
  <si>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</si>
  <si>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</si>
  <si>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</si>
  <si>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</si>
  <si>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</si>
  <si>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</si>
  <si>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</si>
  <si>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</si>
  <si>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</si>
  <si>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</si>
  <si>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</si>
  <si>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</si>
  <si>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</si>
  <si>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</si>
  <si>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</si>
  <si>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</si>
  <si>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</si>
  <si>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</si>
  <si>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</si>
  <si>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</si>
  <si>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</si>
  <si>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</si>
  <si>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</si>
  <si>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</si>
  <si>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</si>
  <si>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</si>
  <si>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</si>
  <si>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</si>
  <si>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</si>
  <si>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</si>
  <si>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</si>
  <si>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</si>
  <si>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</si>
  <si>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</si>
  <si>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</si>
  <si>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</si>
  <si>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</si>
  <si>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</si>
  <si>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</si>
  <si>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</si>
  <si>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</si>
  <si>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</si>
  <si>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</si>
  <si>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</si>
  <si>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</si>
  <si>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</si>
  <si>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</si>
  <si>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</si>
  <si>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</si>
  <si>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</si>
  <si>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</si>
  <si>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</si>
  <si>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</si>
  <si>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</si>
  <si>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</si>
  <si>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</si>
  <si>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</si>
  <si>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</si>
  <si>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</si>
  <si>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</si>
  <si>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</si>
  <si>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</si>
  <si>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</si>
  <si>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</si>
  <si>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</si>
  <si>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</si>
  <si>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</si>
  <si>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</si>
  <si>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</si>
  <si>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</si>
  <si>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</si>
  <si>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</si>
  <si>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</si>
  <si>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</si>
  <si>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</si>
  <si>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</si>
  <si>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</si>
  <si>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</si>
  <si>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</si>
  <si>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</si>
  <si>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</si>
  <si>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</si>
  <si>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</si>
  <si>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</si>
  <si>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</si>
  <si>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</si>
  <si>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</si>
  <si>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</si>
  <si>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</si>
  <si>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</si>
  <si>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</si>
  <si>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</si>
  <si>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</si>
  <si>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</si>
  <si>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</si>
  <si>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</si>
  <si>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</si>
  <si>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</si>
  <si>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</si>
  <si>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</si>
  <si>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</si>
  <si>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</si>
  <si>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</si>
  <si>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</si>
  <si>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</si>
  <si>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</si>
  <si>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</si>
  <si>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</si>
  <si>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</si>
  <si>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</si>
  <si>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</si>
  <si>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</si>
  <si>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</si>
  <si>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</si>
  <si>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</si>
  <si>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</si>
  <si>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</si>
  <si>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</si>
  <si>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</si>
  <si>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</si>
  <si>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</si>
  <si>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</si>
  <si>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</si>
  <si>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</si>
  <si>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</si>
  <si>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</si>
  <si>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</si>
  <si>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</si>
  <si>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</si>
  <si>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</si>
  <si>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</si>
  <si>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</si>
  <si>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</si>
  <si>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</si>
  <si>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</si>
  <si>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</si>
  <si>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</si>
  <si>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</si>
  <si>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</si>
  <si>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</si>
  <si>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</si>
  <si>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</si>
  <si>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</si>
  <si>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</si>
  <si>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</si>
  <si>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</si>
  <si>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</si>
  <si>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</si>
  <si>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</si>
  <si>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</si>
  <si>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</si>
  <si>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</si>
  <si>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</si>
  <si>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</si>
  <si>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</si>
  <si>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</si>
  <si>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</si>
  <si>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</si>
  <si>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</si>
  <si>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</si>
  <si>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</si>
  <si>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</si>
  <si>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</si>
  <si>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</si>
  <si>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</si>
  <si>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</si>
  <si>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</si>
  <si>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</si>
  <si>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</si>
  <si>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</si>
  <si>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</si>
  <si>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</si>
  <si>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</si>
  <si>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</si>
  <si>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</si>
  <si>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</si>
  <si>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</si>
  <si>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</si>
  <si>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</si>
  <si>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</si>
  <si>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</si>
  <si>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</si>
  <si>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</si>
  <si>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</si>
  <si>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</si>
  <si>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</si>
  <si>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</si>
  <si>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</si>
  <si>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</si>
  <si>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</si>
  <si>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</si>
  <si>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</si>
  <si>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</si>
  <si>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</si>
  <si>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</si>
  <si>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</si>
  <si>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</si>
  <si>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</si>
  <si>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</si>
  <si>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</si>
  <si>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</si>
  <si>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</si>
  <si>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</si>
  <si>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</si>
  <si>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</si>
  <si>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</si>
  <si>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</si>
  <si>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</si>
  <si>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</si>
  <si>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</si>
  <si>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</si>
  <si>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</si>
  <si>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</si>
  <si>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</si>
  <si>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</si>
  <si>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</si>
  <si>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</si>
  <si>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</si>
  <si>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</si>
  <si>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</si>
  <si>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</si>
  <si>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</si>
  <si>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</si>
  <si>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</si>
  <si>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</si>
  <si>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</si>
  <si>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</si>
  <si>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</si>
  <si>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</si>
  <si>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</si>
  <si>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</si>
  <si>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</si>
  <si>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</si>
  <si>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</si>
  <si>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</si>
  <si>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</si>
  <si>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</si>
  <si>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</si>
  <si>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</si>
  <si>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</si>
  <si>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</si>
  <si>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</si>
  <si>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</si>
  <si>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</si>
  <si>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</si>
  <si>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</si>
  <si>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</si>
  <si>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</si>
  <si>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</si>
  <si>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</si>
  <si>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</si>
  <si>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</si>
  <si>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</si>
  <si>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</si>
  <si>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</si>
  <si>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</si>
  <si>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</si>
  <si>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</si>
  <si>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</si>
  <si>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</si>
  <si>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</si>
  <si>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</si>
  <si>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</si>
  <si>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</si>
  <si>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</si>
  <si>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</si>
  <si>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</si>
  <si>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</si>
  <si>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</si>
  <si>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</si>
  <si>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</si>
  <si>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</si>
  <si>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</si>
  <si>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</si>
  <si>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</si>
  <si>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</si>
  <si>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</si>
  <si>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</si>
  <si>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</si>
  <si>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</si>
  <si>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</si>
  <si>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</si>
  <si>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</si>
  <si>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</si>
  <si>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</si>
  <si>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</si>
  <si>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</si>
  <si>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</si>
  <si>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</si>
  <si>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</si>
  <si>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</si>
  <si>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</si>
  <si>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</si>
  <si>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</si>
  <si>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</si>
  <si>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</si>
  <si>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</si>
  <si>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</si>
  <si>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</si>
  <si>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</si>
  <si>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</si>
  <si>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</si>
  <si>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</si>
  <si>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</si>
  <si>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</si>
  <si>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</si>
  <si>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</si>
  <si>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</si>
  <si>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</si>
  <si>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</si>
  <si>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</si>
  <si>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</si>
  <si>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</si>
  <si>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</si>
  <si>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</si>
  <si>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</si>
  <si>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</si>
  <si>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</si>
  <si>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</si>
  <si>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</si>
  <si>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</si>
  <si>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</si>
  <si>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</si>
  <si>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</si>
  <si>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</si>
  <si>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</si>
  <si>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</si>
  <si>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</si>
  <si>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</si>
  <si>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</si>
  <si>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</si>
  <si>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</si>
  <si>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</si>
  <si>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</si>
  <si>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</si>
  <si>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</si>
  <si>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</si>
  <si>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</si>
  <si>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</si>
  <si>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</si>
  <si>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</si>
  <si>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</si>
  <si>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</si>
  <si>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</si>
  <si>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</si>
  <si>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</si>
  <si>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</si>
  <si>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</si>
  <si>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</si>
  <si>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</si>
  <si>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</si>
  <si>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</si>
  <si>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</si>
  <si>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</si>
  <si>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</si>
  <si>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</si>
  <si>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</si>
  <si>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</si>
  <si>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</si>
  <si>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</si>
  <si>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</si>
  <si>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</si>
  <si>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</si>
  <si>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</si>
  <si>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</si>
  <si>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</si>
  <si>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</si>
  <si>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</si>
  <si>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</si>
  <si>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</si>
  <si>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</si>
  <si>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</si>
  <si>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</si>
  <si>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</si>
  <si>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</si>
  <si>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</si>
  <si>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</si>
  <si>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</si>
  <si>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</si>
  <si>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</si>
  <si>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</si>
  <si>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</si>
  <si>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</si>
  <si>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</si>
  <si>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</si>
  <si>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</si>
  <si>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</si>
  <si>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</si>
  <si>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</si>
  <si>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</si>
  <si>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</si>
  <si>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</si>
  <si>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</si>
  <si>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</si>
  <si>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</si>
  <si>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</si>
  <si>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</si>
  <si>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</si>
  <si>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</si>
  <si>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</si>
  <si>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</si>
  <si>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</si>
  <si>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</si>
  <si>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</si>
  <si>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</si>
  <si>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</si>
  <si>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</si>
  <si>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</si>
  <si>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</si>
  <si>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</si>
  <si>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</si>
  <si>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</si>
  <si>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</si>
  <si>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</si>
  <si>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</si>
  <si>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</si>
  <si>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</si>
  <si>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</si>
  <si>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</si>
  <si>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</si>
  <si>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</si>
  <si>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</si>
  <si>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</si>
  <si>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</si>
  <si>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</si>
  <si>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</si>
  <si>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</si>
  <si>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</si>
  <si>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</si>
  <si>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</si>
  <si>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</si>
  <si>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</si>
  <si>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</si>
  <si>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</si>
  <si>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</si>
  <si>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</si>
  <si>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</si>
  <si>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</si>
  <si>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</si>
  <si>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</si>
  <si>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</si>
  <si>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</si>
  <si>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</si>
  <si>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</si>
  <si>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</si>
  <si>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</si>
  <si>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</si>
  <si>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</si>
  <si>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</si>
  <si>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</si>
  <si>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</si>
  <si>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</si>
  <si>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</si>
  <si>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</si>
  <si>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</si>
  <si>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</si>
  <si>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</si>
  <si>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</si>
  <si>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</si>
  <si>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</si>
  <si>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</si>
  <si>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</si>
  <si>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</si>
  <si>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</si>
  <si>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</si>
  <si>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</si>
  <si>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</si>
  <si>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</si>
  <si>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</si>
  <si>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</si>
  <si>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</si>
  <si>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</si>
  <si>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</si>
  <si>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</si>
  <si>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</si>
  <si>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</si>
  <si>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</si>
  <si>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</si>
  <si>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</si>
  <si>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</si>
  <si>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</si>
  <si>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</si>
  <si>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</si>
  <si>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</si>
  <si>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</si>
  <si>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</si>
  <si>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</si>
  <si>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</si>
  <si>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</si>
  <si>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</si>
  <si>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</si>
  <si>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</si>
  <si>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</si>
  <si>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</si>
  <si>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</si>
  <si>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</si>
  <si>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</si>
  <si>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</si>
  <si>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</si>
  <si>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</si>
  <si>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</si>
  <si>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</si>
  <si>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</si>
  <si>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</si>
  <si>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</si>
  <si>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</si>
  <si>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</si>
  <si>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</si>
  <si>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</si>
  <si>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</si>
  <si>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</si>
  <si>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</si>
  <si>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</si>
  <si>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</si>
  <si>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</si>
  <si>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</si>
  <si>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</si>
  <si>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</si>
  <si>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</si>
  <si>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</si>
  <si>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</si>
  <si>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</si>
  <si>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</si>
  <si>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</si>
  <si>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</si>
  <si>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</si>
  <si>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</si>
  <si>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</si>
  <si>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</si>
  <si>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</si>
  <si>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</si>
  <si>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</si>
  <si>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</si>
  <si>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</si>
  <si>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</si>
  <si>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</si>
  <si>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</si>
  <si>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</si>
  <si>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</si>
  <si>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</si>
  <si>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</si>
  <si>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</si>
  <si>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</si>
  <si>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</si>
  <si>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</si>
  <si>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</si>
  <si>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</si>
  <si>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</si>
  <si>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</si>
  <si>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</si>
  <si>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</si>
  <si>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</si>
  <si>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</si>
  <si>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</si>
  <si>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</si>
  <si>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</si>
  <si>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</si>
  <si>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</si>
  <si>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</si>
  <si>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</si>
  <si>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</si>
  <si>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</si>
  <si>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</si>
  <si>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</si>
  <si>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</si>
  <si>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</si>
  <si>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</si>
  <si>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</si>
  <si>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</si>
  <si>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</si>
  <si>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</si>
  <si>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</si>
  <si>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</si>
  <si>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</si>
  <si>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</si>
  <si>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</si>
  <si>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</si>
  <si>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</si>
  <si>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</si>
  <si>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</si>
  <si>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</si>
  <si>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</si>
  <si>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</si>
  <si>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</si>
  <si>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</si>
  <si>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</si>
  <si>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</si>
  <si>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</si>
  <si>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</si>
  <si>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</si>
  <si>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</si>
  <si>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</si>
  <si>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</si>
  <si>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</si>
  <si>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</si>
  <si>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</si>
  <si>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</si>
  <si>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</si>
  <si>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</si>
  <si>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</si>
  <si>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</si>
  <si>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</si>
  <si>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</si>
  <si>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</si>
  <si>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</si>
  <si>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</si>
  <si>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</si>
  <si>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</si>
  <si>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</si>
  <si>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</si>
  <si>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</si>
  <si>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</si>
  <si>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</si>
  <si>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</si>
  <si>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</si>
  <si>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</si>
  <si>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</si>
  <si>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</si>
  <si>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</si>
  <si>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</si>
  <si>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</si>
  <si>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</si>
  <si>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</si>
  <si>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</si>
  <si>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</si>
  <si>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</si>
  <si>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</si>
  <si>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</si>
  <si>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</si>
  <si>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</si>
  <si>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</si>
  <si>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</si>
  <si>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</si>
  <si>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</si>
  <si>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</si>
  <si>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</si>
  <si>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</si>
  <si>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</si>
  <si>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</si>
  <si>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</si>
  <si>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</si>
  <si>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</si>
  <si>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</si>
  <si>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</si>
  <si>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</si>
  <si>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</si>
  <si>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</si>
  <si>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</si>
  <si>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</si>
  <si>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</si>
  <si>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</si>
  <si>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</si>
  <si>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</si>
  <si>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</si>
  <si>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</si>
  <si>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</si>
  <si>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</si>
  <si>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</si>
  <si>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</si>
  <si>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</si>
  <si>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</si>
  <si>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</si>
  <si>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</si>
  <si>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</si>
  <si>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</si>
  <si>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</si>
  <si>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</si>
  <si>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</si>
  <si>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</si>
  <si>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</si>
  <si>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</si>
  <si>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</si>
  <si>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</si>
  <si>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</si>
  <si>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</si>
  <si>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</si>
  <si>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</si>
  <si>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</si>
  <si>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</si>
  <si>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</si>
  <si>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</si>
  <si>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</si>
  <si>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</si>
  <si>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</si>
  <si>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</si>
  <si>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</si>
  <si>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</si>
  <si>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</si>
  <si>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</si>
  <si>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</si>
  <si>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</si>
  <si>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</si>
  <si>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</si>
  <si>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</si>
  <si>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</si>
  <si>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</si>
  <si>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</si>
  <si>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</si>
  <si>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</si>
  <si>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</si>
  <si>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</si>
  <si>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</si>
  <si>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</si>
  <si>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</si>
  <si>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</si>
  <si>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</si>
  <si>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</si>
  <si>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</si>
  <si>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</si>
  <si>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</si>
  <si>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</si>
  <si>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</si>
  <si>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</si>
  <si>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</si>
  <si>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</si>
  <si>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</si>
  <si>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</si>
  <si>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</si>
  <si>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</si>
  <si>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</si>
  <si>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</si>
  <si>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</si>
  <si>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</si>
  <si>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</si>
  <si>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</si>
  <si>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</si>
  <si>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</si>
  <si>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</si>
  <si>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</si>
  <si>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</si>
  <si>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</si>
  <si>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</si>
  <si>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</si>
  <si>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</si>
  <si>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</si>
  <si>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</si>
  <si>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</si>
  <si>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</si>
  <si>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</si>
  <si>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</si>
  <si>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</si>
  <si>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</si>
  <si>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</si>
  <si>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</si>
  <si>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</si>
  <si>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</si>
  <si>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</si>
  <si>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</si>
  <si>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</si>
  <si>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</si>
  <si>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</si>
  <si>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</si>
  <si>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</si>
  <si>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</si>
  <si>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</si>
  <si>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</si>
  <si>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</si>
  <si>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</si>
  <si>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</si>
  <si>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</si>
  <si>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</si>
  <si>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</si>
  <si>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</si>
  <si>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</si>
  <si>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</si>
  <si>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</si>
  <si>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</si>
  <si>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</si>
  <si>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</si>
  <si>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</si>
  <si>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</si>
  <si>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</si>
  <si>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</si>
  <si>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</si>
  <si>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</si>
  <si>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</si>
  <si>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</si>
  <si>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</si>
  <si>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</si>
  <si>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</si>
  <si>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</si>
  <si>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</si>
  <si>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</si>
  <si>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</si>
  <si>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</si>
  <si>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</si>
  <si>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</si>
  <si>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</si>
  <si>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</si>
  <si>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</si>
  <si>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</si>
  <si>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</si>
  <si>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</si>
  <si>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</si>
  <si>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</si>
  <si>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</si>
  <si>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</si>
  <si>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</si>
  <si>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</si>
  <si>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</si>
  <si>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</si>
  <si>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</si>
  <si>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</si>
  <si>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</si>
  <si>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</si>
  <si>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</si>
  <si>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</si>
  <si>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</si>
  <si>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</si>
  <si>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</si>
  <si>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</si>
  <si>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</si>
  <si>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</si>
  <si>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</si>
  <si>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</si>
  <si>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</si>
  <si>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</si>
  <si>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</si>
  <si>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</si>
  <si>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</si>
  <si>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</si>
  <si>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</si>
  <si>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</si>
  <si>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</si>
  <si>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</si>
  <si>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</si>
  <si>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</si>
  <si>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</si>
  <si>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</si>
  <si>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</si>
  <si>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</si>
  <si>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</si>
  <si>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</si>
  <si>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</si>
  <si>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</si>
  <si>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</si>
  <si>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</si>
  <si>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</si>
  <si>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</si>
  <si>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</si>
  <si>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</si>
  <si>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</si>
  <si>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</si>
  <si>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</si>
  <si>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</si>
  <si>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</si>
  <si>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</si>
  <si>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</si>
  <si>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</si>
  <si>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</si>
  <si>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</si>
  <si>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</si>
  <si>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</si>
  <si>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</si>
  <si>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</si>
  <si>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</si>
  <si>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</si>
  <si>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</si>
  <si>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</si>
  <si>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</si>
  <si>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</si>
  <si>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</si>
  <si>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</si>
  <si>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</si>
  <si>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</si>
  <si>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</si>
  <si>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</si>
  <si>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</si>
  <si>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</si>
  <si>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</si>
  <si>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</si>
  <si>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</si>
  <si>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</si>
  <si>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</si>
  <si>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</si>
  <si>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</si>
  <si>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</si>
  <si>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</si>
  <si>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</si>
  <si>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</si>
  <si>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</si>
  <si>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</si>
  <si>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</si>
  <si>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</si>
  <si>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</si>
  <si>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</si>
  <si>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</si>
  <si>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</si>
  <si>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</si>
  <si>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</si>
  <si>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</si>
  <si>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</si>
  <si>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</si>
  <si>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</si>
  <si>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</si>
  <si>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</si>
  <si>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</si>
  <si>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</si>
  <si>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</si>
  <si>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</si>
  <si>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</si>
  <si>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</si>
  <si>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</si>
  <si>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</si>
  <si>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</si>
  <si>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</si>
  <si>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</si>
  <si>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</si>
  <si>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</si>
  <si>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</si>
  <si>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</si>
  <si>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</si>
  <si>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</si>
  <si>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</si>
  <si>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</si>
  <si>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</si>
  <si>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</si>
  <si>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</si>
  <si>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</si>
  <si>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</si>
  <si>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</si>
  <si>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</si>
  <si>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</si>
  <si>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</si>
  <si>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</si>
  <si>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</si>
  <si>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</si>
  <si>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</si>
  <si>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</si>
  <si>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</si>
  <si>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</si>
  <si>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</si>
  <si>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</si>
  <si>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</si>
  <si>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</si>
  <si>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</si>
  <si>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</si>
  <si>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</si>
  <si>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</si>
  <si>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</si>
  <si>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</si>
  <si>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</si>
  <si>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</si>
  <si>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</si>
  <si>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</si>
  <si>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</si>
  <si>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</si>
  <si>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</si>
  <si>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</si>
  <si>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</si>
  <si>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</si>
  <si>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</si>
  <si>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</si>
  <si>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</si>
  <si>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</si>
  <si>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</si>
  <si>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</si>
  <si>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</si>
  <si>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</si>
  <si>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</si>
  <si>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</si>
  <si>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</si>
  <si>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</si>
  <si>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</si>
  <si>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</si>
  <si>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</si>
  <si>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</si>
  <si>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</si>
  <si>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</si>
  <si>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</si>
  <si>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</si>
  <si>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</si>
  <si>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</si>
  <si>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</si>
  <si>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</si>
  <si>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</si>
  <si>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</si>
  <si>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</si>
  <si>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</si>
  <si>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</si>
  <si>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</si>
  <si>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</si>
  <si>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</si>
  <si>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</si>
  <si>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</si>
  <si>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</si>
  <si>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</si>
  <si>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</si>
  <si>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</si>
  <si>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</si>
  <si>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</si>
  <si>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</si>
  <si>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</si>
  <si>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</si>
  <si>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</si>
  <si>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</si>
  <si>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</si>
  <si>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</si>
  <si>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</si>
  <si>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</si>
  <si>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</si>
  <si>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</si>
  <si>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</si>
  <si>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</si>
  <si>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</si>
  <si>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</si>
  <si>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</si>
  <si>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</si>
  <si>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</si>
  <si>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</si>
  <si>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</si>
  <si>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</si>
  <si>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</si>
  <si>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</si>
  <si>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</si>
  <si>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</si>
  <si>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</si>
  <si>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</si>
  <si>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</si>
  <si>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</si>
  <si>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</si>
  <si>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</si>
  <si>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</si>
  <si>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</si>
  <si>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</si>
  <si>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</si>
  <si>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</si>
  <si>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</si>
  <si>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</si>
  <si>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</si>
  <si>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</si>
  <si>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</si>
  <si>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</si>
  <si>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</si>
  <si>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</si>
  <si>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</si>
  <si>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</si>
  <si>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</si>
  <si>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</si>
  <si>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</si>
  <si>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</si>
  <si>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</si>
  <si>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</si>
  <si>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</si>
  <si>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</si>
  <si>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</si>
  <si>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</si>
  <si>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</si>
  <si>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</si>
  <si>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</si>
  <si>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</si>
  <si>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</si>
  <si>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</si>
  <si>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</si>
  <si>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</si>
  <si>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</si>
  <si>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</si>
  <si>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</si>
  <si>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</si>
  <si>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</si>
  <si>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</si>
  <si>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</si>
  <si>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</si>
  <si>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</si>
  <si>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</si>
  <si>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</si>
  <si>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</si>
  <si>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</si>
  <si>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</si>
  <si>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</si>
  <si>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</si>
  <si>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</si>
  <si>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</si>
  <si>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</si>
  <si>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</si>
  <si>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</si>
  <si>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</si>
  <si>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</si>
  <si>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</si>
  <si>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</si>
  <si>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</si>
  <si>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</si>
  <si>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</si>
  <si>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</si>
  <si>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</si>
  <si>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</si>
  <si>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</si>
  <si>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</si>
  <si>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</si>
  <si>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</si>
  <si>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</si>
  <si>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</si>
  <si>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</si>
  <si>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</si>
  <si>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</si>
  <si>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</si>
  <si>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</si>
  <si>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</si>
  <si>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</si>
  <si>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</si>
  <si>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</si>
  <si>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</si>
  <si>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</si>
  <si>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</si>
  <si>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</si>
  <si>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</si>
  <si>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</si>
  <si>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</si>
  <si>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</si>
  <si>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</si>
  <si>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</si>
  <si>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</si>
  <si>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</si>
  <si>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</si>
  <si>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</si>
  <si>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</si>
  <si>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</si>
  <si>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</si>
  <si>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</si>
  <si>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</si>
  <si>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</si>
  <si>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</si>
  <si>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</si>
  <si>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</si>
  <si>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</si>
  <si>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</si>
  <si>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</si>
  <si>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</si>
  <si>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</si>
  <si>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</si>
  <si>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</si>
  <si>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</si>
  <si>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</si>
  <si>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</si>
  <si>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</si>
  <si>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</si>
  <si>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</si>
  <si>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</si>
  <si>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</si>
  <si>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</si>
  <si>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</si>
  <si>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</si>
  <si>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</si>
  <si>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</si>
  <si>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</si>
  <si>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</si>
  <si>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</si>
  <si>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</si>
  <si>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</si>
  <si>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</si>
  <si>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</si>
  <si>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</si>
  <si>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</si>
  <si>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</si>
  <si>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</si>
  <si>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</si>
  <si>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</si>
  <si>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</si>
  <si>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</si>
  <si>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</si>
  <si>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</si>
  <si>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</si>
  <si>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</si>
  <si>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</si>
  <si>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</si>
  <si>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</si>
  <si>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</si>
  <si>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</si>
  <si>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</si>
  <si>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</si>
  <si>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</si>
  <si>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</si>
  <si>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</si>
  <si>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</si>
  <si>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</si>
  <si>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</si>
  <si>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</si>
  <si>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</si>
  <si>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</si>
  <si>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</si>
  <si>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</si>
  <si>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</si>
  <si>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</si>
  <si>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</si>
  <si>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</si>
  <si>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</si>
  <si>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</si>
  <si>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</si>
  <si>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</si>
  <si>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</si>
  <si>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</si>
  <si>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</si>
  <si>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</si>
  <si>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</si>
  <si>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</si>
  <si>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</si>
  <si>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</si>
  <si>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</si>
  <si>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</si>
  <si>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</si>
  <si>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</si>
  <si>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</si>
  <si>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</si>
  <si>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</si>
  <si>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</si>
  <si>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</si>
  <si>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</si>
  <si>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</si>
  <si>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</si>
  <si>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</si>
  <si>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</si>
  <si>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</si>
  <si>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</si>
  <si>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</si>
  <si>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</si>
  <si>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</si>
  <si>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</si>
  <si>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</si>
  <si>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</si>
  <si>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</si>
  <si>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</si>
  <si>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</si>
  <si>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</si>
  <si>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</si>
  <si>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</si>
  <si>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</si>
  <si>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</si>
  <si>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</si>
  <si>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</si>
  <si>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</si>
  <si>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</si>
  <si>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</si>
  <si>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</si>
  <si>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</si>
  <si>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</si>
  <si>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</si>
  <si>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</si>
  <si>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</si>
  <si>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</si>
  <si>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</si>
  <si>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</si>
  <si>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</si>
  <si>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</si>
  <si>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</si>
  <si>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</si>
  <si>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</si>
  <si>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</si>
  <si>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</si>
  <si>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</si>
  <si>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</si>
  <si>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</si>
  <si>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</si>
  <si>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</si>
  <si>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</si>
  <si>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</si>
  <si>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</si>
  <si>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</si>
  <si>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</si>
  <si>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</si>
  <si>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</si>
  <si>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</si>
  <si>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</si>
  <si>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</si>
  <si>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</si>
  <si>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</si>
  <si>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</si>
  <si>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</si>
  <si>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</si>
  <si>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</si>
  <si>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</si>
  <si>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</si>
  <si>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</si>
  <si>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</si>
  <si>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</si>
  <si>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</si>
  <si>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</si>
  <si>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</si>
  <si>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</si>
  <si>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</si>
  <si>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</si>
  <si>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</si>
  <si>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</si>
  <si>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</si>
  <si>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</si>
  <si>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</si>
  <si>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</si>
  <si>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</si>
  <si>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</si>
  <si>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</si>
  <si>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</si>
  <si>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</si>
  <si>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</si>
  <si>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</si>
  <si>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</si>
  <si>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</si>
  <si>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</si>
  <si>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</si>
  <si>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</si>
  <si>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</si>
  <si>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</si>
  <si>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</si>
  <si>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</si>
  <si>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</si>
  <si>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</si>
  <si>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</si>
  <si>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</si>
  <si>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</si>
  <si>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</si>
  <si>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</si>
  <si>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</si>
  <si>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</si>
  <si>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</si>
  <si>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</si>
  <si>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</si>
  <si>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</si>
  <si>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</si>
  <si>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</si>
  <si>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</si>
  <si>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</si>
  <si>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</si>
  <si>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</si>
  <si>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</si>
  <si>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</si>
  <si>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</si>
  <si>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</si>
  <si>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</si>
  <si>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</si>
  <si>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</si>
  <si>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</si>
  <si>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</si>
  <si>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</si>
  <si>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</si>
  <si>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</si>
  <si>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</si>
  <si>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</si>
  <si>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</si>
  <si>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</si>
  <si>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</si>
  <si>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</si>
  <si>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</si>
  <si>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</si>
  <si>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</si>
  <si>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</si>
  <si>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</si>
  <si>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</si>
  <si>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</si>
  <si>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</si>
  <si>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</si>
  <si>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</si>
  <si>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</si>
  <si>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</si>
  <si>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</si>
  <si>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</si>
  <si>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</si>
  <si>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</si>
  <si>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</si>
  <si>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</si>
  <si>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</si>
  <si>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</si>
  <si>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</si>
  <si>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</si>
  <si>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</si>
  <si>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</si>
  <si>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</si>
  <si>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</si>
  <si>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</si>
  <si>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</si>
  <si>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</si>
  <si>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</si>
  <si>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</si>
  <si>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</si>
  <si>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</si>
  <si>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</si>
  <si>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</si>
  <si>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</si>
  <si>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</si>
  <si>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</si>
  <si>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</si>
  <si>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</si>
  <si>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</si>
  <si>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</si>
  <si>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</si>
  <si>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</si>
  <si>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</si>
  <si>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</si>
  <si>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</si>
  <si>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</si>
  <si>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</si>
  <si>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</si>
  <si>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</si>
  <si>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</si>
  <si>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</si>
  <si>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</si>
  <si>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</si>
  <si>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</si>
  <si>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</si>
  <si>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</si>
  <si>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</si>
  <si>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</si>
  <si>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</si>
  <si>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</si>
  <si>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</si>
  <si>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</si>
  <si>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</si>
  <si>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</si>
  <si>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</si>
  <si>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</si>
  <si>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</si>
  <si>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</si>
  <si>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</si>
  <si>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</si>
  <si>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</si>
  <si>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</si>
  <si>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</si>
  <si>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</si>
  <si>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</si>
  <si>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</si>
  <si>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</si>
  <si>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</si>
  <si>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</si>
  <si>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</si>
  <si>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</si>
  <si>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</si>
  <si>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</si>
  <si>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</si>
  <si>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</si>
  <si>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</si>
  <si>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</si>
  <si>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</si>
  <si>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</si>
  <si>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</si>
  <si>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</si>
  <si>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</si>
  <si>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</si>
  <si>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</si>
  <si>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</si>
  <si>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</si>
  <si>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</si>
  <si>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</si>
  <si>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</si>
  <si>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</si>
  <si>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</si>
  <si>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</si>
  <si>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</si>
  <si>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</si>
  <si>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</si>
  <si>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</si>
  <si>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</si>
  <si>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</si>
  <si>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</si>
  <si>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</si>
  <si>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</si>
  <si>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</si>
  <si>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</si>
  <si>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</si>
  <si>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</si>
  <si>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</si>
  <si>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</si>
  <si>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</si>
  <si>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</si>
  <si>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</si>
  <si>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</si>
  <si>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</si>
  <si>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</si>
  <si>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</si>
  <si>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</si>
  <si>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</si>
  <si>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</si>
  <si>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</si>
  <si>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</si>
  <si>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</si>
  <si>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</si>
  <si>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</si>
  <si>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</si>
  <si>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</si>
  <si>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</si>
  <si>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</si>
  <si>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</si>
  <si>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</si>
  <si>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</si>
  <si>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</si>
  <si>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</si>
  <si>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</si>
  <si>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</si>
  <si>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</si>
  <si>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</si>
  <si>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</si>
  <si>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</si>
  <si>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</si>
  <si>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</si>
  <si>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</si>
  <si>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</si>
  <si>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</si>
  <si>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</si>
  <si>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</si>
  <si>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</si>
  <si>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</si>
  <si>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</si>
  <si>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</si>
  <si>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</si>
  <si>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</si>
  <si>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</si>
  <si>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</si>
  <si>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</si>
  <si>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</si>
  <si>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</si>
  <si>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</si>
  <si>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</si>
  <si>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</si>
  <si>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</si>
  <si>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</si>
  <si>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</si>
  <si>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</si>
  <si>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</si>
  <si>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</si>
  <si>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</si>
  <si>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</si>
  <si>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</si>
  <si>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</si>
  <si>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</si>
  <si>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</si>
  <si>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</si>
  <si>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</si>
  <si>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</si>
  <si>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</si>
  <si>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</si>
  <si>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</si>
  <si>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</si>
  <si>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</si>
  <si>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</si>
  <si>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</si>
  <si>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</si>
  <si>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</si>
  <si>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</si>
  <si>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</si>
  <si>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</si>
  <si>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</si>
  <si>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</si>
  <si>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</si>
  <si>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</si>
  <si>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</si>
  <si>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</si>
  <si>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</si>
  <si>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</si>
  <si>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</si>
  <si>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</si>
  <si>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</si>
  <si>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</si>
  <si>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</si>
  <si>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</si>
  <si>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</si>
  <si>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</si>
  <si>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</si>
  <si>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</si>
  <si>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</si>
  <si>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</si>
  <si>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</si>
  <si>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</si>
  <si>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</si>
  <si>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</si>
  <si>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</si>
  <si>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</si>
  <si>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</si>
  <si>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</si>
  <si>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</si>
  <si>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</si>
  <si>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</si>
  <si>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</si>
  <si>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</si>
  <si>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</si>
  <si>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</si>
  <si>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</si>
  <si>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</si>
  <si>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</si>
  <si>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</si>
  <si>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</si>
  <si>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</si>
  <si>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</si>
  <si>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</si>
  <si>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</si>
  <si>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</si>
  <si>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</si>
  <si>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</si>
  <si>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</si>
  <si>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</si>
  <si>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</si>
  <si>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</si>
  <si>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</si>
  <si>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</si>
  <si>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</si>
  <si>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</si>
  <si>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</si>
  <si>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</si>
  <si>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</si>
  <si>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</si>
  <si>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</si>
  <si>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</si>
  <si>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</si>
  <si>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</si>
  <si>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</si>
  <si>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</si>
  <si>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</si>
  <si>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</si>
  <si>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</si>
  <si>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</si>
  <si>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</si>
  <si>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</si>
  <si>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</si>
  <si>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</si>
  <si>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</si>
  <si>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</si>
  <si>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</si>
  <si>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</si>
  <si>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</si>
  <si>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</si>
  <si>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</si>
  <si>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</si>
  <si>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</si>
  <si>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</si>
  <si>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</si>
  <si>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</si>
  <si>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</si>
  <si>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</si>
  <si>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</si>
  <si>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</si>
  <si>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</si>
  <si>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</si>
  <si>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</si>
  <si>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</si>
  <si>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</si>
  <si>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</si>
  <si>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</si>
  <si>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</si>
  <si>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</si>
  <si>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</si>
  <si>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</si>
  <si>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</si>
  <si>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</si>
  <si>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</si>
  <si>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</si>
  <si>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</si>
  <si>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</si>
  <si>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</si>
  <si>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</si>
  <si>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</si>
  <si>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</si>
  <si>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</si>
  <si>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</si>
  <si>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</si>
  <si>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</si>
  <si>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</si>
  <si>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</si>
  <si>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</si>
  <si>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</si>
  <si>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</si>
  <si>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</si>
  <si>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</si>
  <si>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</si>
  <si>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</si>
  <si>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</si>
  <si>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</si>
  <si>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</si>
  <si>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</si>
  <si>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</si>
  <si>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</si>
  <si>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</si>
  <si>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</si>
  <si>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</si>
  <si>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</si>
  <si>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</si>
  <si>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</si>
  <si>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</si>
  <si>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</si>
  <si>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</si>
  <si>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</si>
  <si>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</si>
  <si>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</si>
  <si>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</si>
  <si>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</si>
  <si>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</si>
  <si>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</si>
  <si>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</si>
  <si>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</si>
  <si>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</si>
  <si>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</si>
  <si>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</si>
  <si>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</si>
  <si>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</si>
  <si>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</si>
  <si>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</si>
  <si>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</si>
  <si>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</si>
  <si>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</si>
  <si>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</si>
  <si>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</si>
  <si>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</si>
  <si>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</si>
  <si>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</si>
  <si>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</si>
  <si>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</si>
  <si>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</si>
  <si>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</si>
  <si>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</si>
  <si>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</si>
  <si>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</si>
  <si>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</si>
  <si>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</si>
  <si>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</si>
  <si>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</si>
  <si>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</si>
  <si>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</si>
  <si>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</si>
  <si>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</si>
  <si>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</si>
  <si>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</si>
  <si>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</si>
  <si>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</si>
  <si>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</si>
  <si>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</si>
  <si>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</si>
  <si>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</si>
  <si>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</si>
  <si>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</si>
  <si>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</si>
  <si>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</si>
  <si>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</si>
  <si>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</si>
  <si>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</si>
  <si>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</si>
  <si>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</si>
  <si>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</si>
  <si>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</si>
  <si>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</si>
  <si>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</si>
  <si>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</si>
  <si>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</si>
  <si>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</si>
  <si>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</si>
  <si>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</si>
  <si>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</si>
  <si>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</si>
  <si>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</si>
  <si>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</si>
  <si>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</si>
  <si>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</si>
  <si>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</si>
  <si>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</si>
  <si>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</si>
  <si>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</si>
  <si>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</si>
  <si>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</si>
  <si>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</si>
  <si>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</si>
  <si>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</si>
  <si>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</si>
  <si>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</si>
  <si>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</si>
  <si>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</si>
  <si>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</si>
  <si>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</si>
  <si>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</si>
  <si>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</si>
  <si>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</si>
  <si>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</si>
  <si>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</si>
  <si>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</si>
  <si>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</si>
  <si>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</si>
  <si>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</si>
  <si>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</si>
  <si>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</si>
  <si>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</si>
  <si>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</si>
  <si>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</si>
  <si>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</si>
  <si>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</si>
  <si>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</si>
  <si>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</si>
  <si>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</si>
  <si>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</si>
  <si>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</si>
  <si>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</si>
  <si>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</si>
  <si>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</si>
  <si>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</si>
  <si>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</si>
  <si>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</si>
  <si>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</si>
  <si>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</si>
  <si>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</si>
  <si>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</si>
  <si>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</si>
  <si>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</si>
  <si>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</si>
  <si>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</si>
  <si>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</si>
  <si>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</si>
  <si>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</si>
  <si>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</si>
  <si>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</si>
  <si>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</si>
  <si>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</si>
  <si>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</si>
  <si>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</si>
  <si>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</si>
  <si>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</si>
  <si>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</si>
  <si>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</si>
  <si>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</si>
  <si>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</si>
  <si>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</si>
  <si>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</si>
  <si>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</si>
  <si>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</si>
  <si>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</si>
  <si>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</si>
  <si>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</si>
  <si>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</si>
  <si>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</si>
  <si>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</si>
  <si>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</si>
  <si>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</si>
  <si>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</si>
  <si>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</si>
  <si>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</si>
  <si>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</si>
  <si>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</si>
  <si>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</si>
  <si>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</si>
  <si>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</si>
  <si>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</si>
  <si>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</si>
  <si>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</si>
  <si>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</si>
  <si>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</si>
  <si>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</si>
  <si>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</si>
  <si>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</si>
  <si>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</si>
  <si>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</si>
  <si>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</si>
  <si>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</si>
  <si>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</si>
  <si>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</si>
  <si>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</si>
  <si>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</si>
  <si>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</si>
  <si>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</si>
  <si>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</si>
  <si>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</si>
  <si>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</si>
  <si>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</si>
  <si>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</si>
  <si>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</si>
  <si>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</si>
  <si>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</si>
  <si>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</si>
  <si>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</si>
  <si>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</si>
  <si>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</si>
  <si>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</si>
  <si>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</si>
  <si>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</si>
  <si>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</si>
  <si>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</si>
  <si>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</si>
  <si>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</si>
  <si>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</si>
  <si>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</si>
  <si>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</si>
  <si>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</si>
  <si>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</si>
  <si>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</si>
  <si>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</si>
  <si>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</si>
  <si>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</si>
  <si>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</si>
  <si>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</si>
  <si>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</si>
  <si>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</si>
  <si>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</si>
  <si>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</si>
  <si>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</si>
  <si>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</si>
  <si>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</si>
  <si>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</si>
  <si>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</si>
  <si>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</si>
  <si>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</si>
  <si>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</si>
  <si>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</si>
  <si>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</si>
  <si>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</si>
  <si>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</si>
  <si>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</si>
  <si>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</si>
  <si>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</si>
  <si>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</si>
  <si>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</si>
  <si>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</si>
  <si>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</si>
  <si>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</si>
  <si>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</si>
  <si>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</si>
  <si>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</si>
  <si>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</si>
  <si>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</si>
  <si>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</si>
  <si>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</si>
  <si>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</si>
  <si>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</si>
  <si>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</si>
  <si>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</si>
  <si>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</si>
  <si>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</si>
  <si>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</si>
  <si>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</si>
  <si>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</si>
  <si>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</si>
  <si>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</si>
  <si>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</si>
  <si>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</si>
  <si>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</si>
  <si>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</si>
  <si>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</si>
  <si>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</si>
  <si>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</si>
  <si>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</si>
  <si>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</si>
  <si>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</si>
  <si>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</si>
  <si>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</si>
  <si>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</si>
  <si>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</si>
  <si>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</si>
  <si>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</si>
  <si>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</si>
  <si>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</si>
  <si>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</si>
  <si>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</si>
  <si>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</si>
  <si>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</si>
  <si>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</si>
  <si>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</si>
  <si>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</si>
  <si>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</si>
  <si>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</si>
  <si>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</si>
  <si>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</si>
  <si>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</si>
  <si>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</si>
  <si>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</si>
  <si>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</si>
  <si>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</si>
  <si>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</si>
  <si>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</si>
  <si>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</si>
  <si>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</si>
  <si>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</si>
  <si>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</si>
  <si>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</si>
  <si>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</si>
  <si>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</si>
  <si>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</si>
  <si>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</si>
  <si>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</si>
  <si>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</si>
  <si>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</si>
  <si>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</si>
  <si>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</si>
  <si>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</si>
  <si>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</si>
  <si>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</si>
  <si>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</si>
  <si>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</si>
  <si>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</si>
  <si>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</si>
  <si>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</si>
  <si>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</si>
  <si>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</si>
  <si>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</si>
  <si>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</si>
  <si>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</si>
  <si>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</si>
  <si>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</si>
  <si>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</si>
  <si>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</si>
  <si>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</si>
  <si>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</si>
  <si>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</si>
  <si>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</si>
  <si>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</si>
  <si>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</si>
  <si>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</si>
  <si>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</si>
  <si>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</si>
  <si>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</si>
  <si>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</si>
  <si>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</si>
  <si>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</si>
  <si>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</si>
  <si>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</si>
  <si>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</si>
  <si>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</si>
  <si>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</si>
  <si>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</si>
  <si>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</si>
  <si>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</si>
  <si>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</si>
  <si>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</si>
  <si>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</si>
  <si>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</si>
  <si>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</si>
  <si>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</si>
  <si>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</si>
  <si>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</si>
  <si>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</si>
  <si>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</si>
  <si>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</si>
  <si>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</si>
  <si>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</si>
  <si>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</si>
  <si>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</si>
  <si>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</si>
  <si>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</si>
  <si>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</si>
  <si>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</si>
  <si>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</si>
  <si>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</si>
  <si>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</si>
  <si>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</si>
  <si>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</si>
  <si>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</si>
  <si>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</si>
  <si>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</si>
  <si>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</si>
  <si>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</si>
  <si>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</si>
  <si>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</si>
  <si>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</si>
  <si>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</si>
  <si>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</si>
  <si>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</si>
  <si>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</si>
  <si>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</si>
  <si>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</si>
  <si>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</si>
  <si>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</si>
  <si>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</si>
  <si>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</si>
  <si>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</si>
  <si>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</si>
  <si>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</si>
  <si>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</si>
  <si>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</si>
  <si>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</si>
  <si>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</si>
  <si>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</si>
  <si>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</si>
  <si>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</si>
  <si>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</si>
  <si>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</si>
  <si>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</si>
  <si>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</si>
  <si>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</si>
  <si>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</si>
  <si>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</si>
  <si>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</si>
  <si>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</si>
  <si>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</si>
  <si>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</si>
  <si>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</si>
  <si>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</si>
  <si>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</si>
  <si>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</si>
  <si>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</si>
  <si>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</si>
  <si>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</si>
  <si>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</si>
  <si>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</si>
  <si>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</si>
  <si>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</si>
  <si>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</si>
  <si>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</si>
  <si>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</si>
  <si>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</si>
  <si>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</si>
  <si>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</si>
  <si>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</si>
  <si>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</si>
  <si>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</si>
  <si>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</si>
  <si>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</si>
  <si>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</si>
  <si>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</si>
  <si>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</si>
  <si>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</si>
  <si>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</si>
  <si>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</si>
  <si>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</si>
  <si>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</si>
  <si>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</si>
  <si>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</si>
  <si>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</si>
  <si>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</si>
  <si>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</si>
  <si>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</si>
  <si>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</si>
  <si>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</si>
  <si>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</si>
  <si>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</si>
  <si>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</si>
  <si>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</si>
  <si>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</si>
  <si>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</si>
  <si>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</si>
  <si>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</si>
  <si>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</si>
  <si>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</si>
  <si>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</si>
  <si>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</si>
  <si>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</si>
  <si>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</si>
  <si>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</si>
  <si>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</si>
  <si>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</si>
  <si>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</si>
  <si>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</si>
  <si>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</si>
  <si>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</si>
  <si>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</si>
  <si>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</si>
  <si>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</si>
  <si>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</si>
  <si>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</si>
  <si>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</si>
  <si>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</si>
  <si>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</si>
  <si>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</si>
  <si>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</si>
  <si>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</si>
  <si>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</si>
  <si>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</si>
  <si>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</si>
  <si>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</si>
  <si>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</si>
  <si>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</si>
  <si>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</si>
  <si>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</si>
  <si>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</si>
  <si>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</si>
  <si>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</si>
  <si>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</si>
  <si>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</si>
  <si>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</si>
  <si>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</si>
  <si>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</si>
  <si>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</si>
  <si>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</si>
  <si>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</si>
  <si>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</si>
  <si>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</si>
  <si>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</si>
  <si>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</si>
  <si>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</si>
  <si>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</si>
  <si>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</si>
  <si>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</si>
  <si>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</si>
  <si>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</si>
  <si>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</si>
  <si>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</si>
  <si>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</si>
  <si>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</si>
  <si>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</si>
  <si>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</si>
  <si>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</si>
  <si>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</si>
  <si>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</si>
  <si>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</si>
  <si>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</si>
  <si>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</si>
  <si>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</si>
  <si>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</si>
  <si>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</si>
  <si>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</si>
  <si>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</si>
  <si>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</si>
  <si>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</si>
  <si>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</si>
  <si>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</si>
  <si>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</si>
  <si>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</si>
  <si>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</si>
  <si>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</si>
  <si>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</si>
  <si>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</si>
  <si>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</si>
  <si>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</si>
  <si>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</si>
  <si>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</si>
  <si>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</si>
  <si>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</si>
  <si>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</si>
  <si>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</si>
  <si>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</si>
  <si>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</si>
  <si>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</si>
  <si>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</si>
  <si>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</si>
  <si>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</si>
  <si>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</si>
  <si>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</si>
  <si>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</si>
  <si>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</si>
  <si>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</si>
  <si>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</si>
  <si>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</si>
  <si>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</si>
  <si>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</si>
  <si>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</si>
  <si>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</si>
  <si>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</si>
  <si>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</si>
  <si>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</si>
  <si>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</si>
  <si>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</si>
  <si>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</si>
  <si>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</si>
  <si>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</si>
  <si>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</si>
  <si>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</si>
  <si>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</si>
  <si>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</si>
  <si>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</si>
  <si>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</si>
  <si>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</si>
  <si>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</si>
  <si>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</si>
  <si>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</si>
  <si>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</si>
  <si>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</si>
  <si>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</si>
  <si>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</si>
  <si>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</si>
  <si>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</si>
  <si>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</si>
  <si>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</si>
  <si>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</si>
  <si>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</si>
  <si>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</si>
  <si>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</si>
  <si>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</si>
  <si>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</si>
  <si>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</si>
  <si>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</si>
  <si>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</si>
  <si>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</si>
  <si>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</si>
  <si>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</si>
  <si>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</si>
  <si>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</si>
  <si>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</si>
  <si>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</si>
  <si>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</si>
  <si>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</si>
  <si>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</si>
  <si>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</si>
  <si>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</si>
  <si>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</si>
  <si>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</si>
  <si>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</si>
  <si>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</si>
  <si>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</si>
  <si>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</si>
  <si>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</si>
  <si>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</si>
  <si>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</si>
  <si>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</si>
  <si>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</si>
  <si>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</si>
  <si>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</si>
  <si>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</si>
  <si>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</si>
  <si>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</si>
  <si>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</si>
  <si>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</si>
  <si>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</si>
  <si>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</si>
  <si>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</si>
  <si>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</si>
  <si>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</si>
  <si>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</si>
  <si>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</si>
  <si>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</si>
  <si>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</si>
  <si>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</si>
  <si>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</si>
  <si>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</si>
  <si>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</si>
  <si>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</si>
  <si>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</si>
  <si>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</si>
  <si>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</si>
  <si>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</si>
  <si>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</si>
  <si>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</si>
  <si>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</si>
  <si>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</si>
  <si>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</si>
  <si>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</si>
  <si>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</si>
  <si>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</si>
  <si>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</si>
  <si>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</si>
  <si>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</si>
  <si>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</si>
  <si>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</si>
  <si>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</si>
  <si>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</si>
  <si>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</si>
  <si>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</si>
  <si>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</si>
  <si>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</si>
  <si>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</si>
  <si>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</si>
  <si>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</si>
  <si>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</si>
  <si>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</si>
  <si>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</si>
  <si>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</si>
  <si>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</si>
  <si>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</si>
  <si>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</si>
  <si>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</si>
  <si>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</si>
  <si>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</si>
  <si>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</si>
  <si>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</si>
  <si>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</si>
  <si>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</si>
  <si>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</si>
  <si>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</si>
  <si>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</si>
  <si>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</si>
  <si>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</si>
  <si>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</si>
  <si>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</si>
  <si>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</si>
  <si>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</si>
  <si>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</si>
  <si>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</si>
  <si>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</si>
  <si>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</si>
  <si>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</si>
  <si>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</si>
  <si>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</si>
  <si>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</si>
  <si>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</si>
  <si>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</si>
  <si>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</si>
  <si>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</si>
  <si>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</si>
  <si>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</si>
  <si>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</si>
  <si>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</si>
  <si>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</si>
  <si>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</si>
  <si>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</si>
  <si>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</si>
  <si>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</si>
  <si>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</si>
  <si>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</si>
  <si>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</si>
  <si>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</si>
  <si>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</si>
  <si>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</si>
  <si>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</si>
  <si>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</si>
  <si>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</si>
  <si>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</si>
  <si>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</si>
  <si>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</si>
  <si>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</si>
  <si>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</si>
  <si>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</si>
  <si>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</si>
  <si>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</si>
  <si>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</si>
  <si>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</si>
  <si>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</si>
  <si>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</si>
  <si>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</si>
  <si>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</si>
  <si>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</si>
  <si>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</si>
  <si>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</si>
  <si>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</si>
  <si>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</si>
  <si>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</si>
  <si>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</si>
  <si>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</si>
  <si>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</si>
  <si>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</si>
  <si>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</si>
  <si>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</si>
  <si>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</si>
  <si>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</si>
  <si>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</si>
  <si>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</si>
  <si>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</si>
  <si>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</si>
  <si>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</si>
  <si>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</si>
  <si>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</si>
  <si>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</si>
  <si>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</si>
  <si>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</si>
  <si>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</si>
  <si>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</si>
  <si>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</si>
  <si>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</si>
  <si>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</si>
  <si>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</si>
  <si>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</si>
  <si>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</si>
  <si>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</si>
  <si>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</si>
  <si>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</si>
  <si>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</si>
  <si>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</si>
  <si>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</si>
  <si>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</si>
  <si>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</si>
  <si>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</si>
  <si>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</si>
  <si>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</si>
  <si>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</si>
  <si>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</si>
  <si>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</si>
  <si>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</si>
  <si>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</si>
  <si>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</si>
  <si>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</si>
  <si>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</si>
  <si>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</si>
  <si>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</si>
  <si>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</si>
  <si>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</si>
  <si>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</si>
  <si>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</si>
  <si>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</si>
  <si>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</si>
  <si>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</si>
  <si>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</si>
  <si>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</si>
  <si>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</si>
  <si>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</si>
  <si>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</si>
  <si>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</si>
  <si>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</si>
  <si>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</si>
  <si>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</si>
  <si>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</si>
  <si>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</si>
  <si>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</si>
  <si>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</si>
  <si>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</si>
  <si>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</si>
  <si>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</si>
  <si>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</si>
  <si>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</si>
  <si>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</si>
  <si>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</si>
  <si>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</si>
  <si>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</si>
  <si>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</si>
  <si>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</si>
  <si>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</si>
  <si>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</si>
  <si>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</si>
  <si>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</si>
  <si>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</si>
  <si>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</si>
  <si>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</si>
  <si>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</si>
  <si>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</si>
  <si>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</si>
  <si>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</si>
  <si>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</si>
  <si>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</si>
  <si>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</si>
  <si>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</si>
  <si>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</si>
  <si>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</si>
  <si>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</si>
  <si>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</si>
  <si>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</si>
  <si>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</si>
  <si>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</si>
  <si>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</si>
  <si>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</si>
  <si>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</si>
  <si>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</si>
  <si>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</si>
  <si>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</si>
  <si>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</si>
  <si>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</si>
  <si>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</si>
  <si>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</si>
  <si>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</si>
  <si>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</si>
  <si>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</si>
  <si>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</si>
  <si>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</si>
  <si>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</si>
  <si>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</si>
  <si>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</si>
  <si>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</si>
  <si>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</si>
  <si>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</si>
  <si>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</si>
  <si>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</si>
  <si>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</si>
  <si>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</si>
  <si>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</si>
  <si>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</si>
  <si>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</si>
  <si>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</si>
  <si>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</si>
  <si>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</si>
  <si>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</si>
  <si>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</si>
  <si>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</si>
  <si>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</si>
  <si>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</si>
  <si>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</si>
  <si>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</si>
  <si>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</si>
  <si>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</si>
  <si>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</si>
  <si>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</si>
  <si>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</si>
  <si>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</si>
  <si>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</si>
  <si>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</si>
  <si>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</si>
  <si>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</si>
  <si>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</si>
  <si>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</si>
  <si>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</si>
  <si>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</si>
  <si>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</si>
  <si>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</si>
  <si>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</si>
  <si>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</si>
  <si>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</si>
  <si>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</si>
  <si>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</si>
  <si>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</si>
  <si>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</si>
  <si>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</si>
  <si>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</si>
  <si>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</si>
  <si>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</si>
  <si>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</si>
  <si>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</si>
  <si>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</si>
  <si>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</si>
  <si>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</si>
  <si>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</si>
  <si>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</si>
  <si>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</si>
  <si>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</si>
  <si>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</si>
  <si>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</si>
  <si>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</si>
  <si>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</si>
  <si>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</si>
  <si>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</si>
  <si>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</si>
  <si>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</si>
  <si>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</si>
  <si>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</si>
  <si>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</si>
  <si>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</si>
  <si>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</si>
  <si>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</si>
  <si>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</si>
  <si>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</si>
  <si>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</si>
  <si>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</si>
  <si>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</si>
  <si>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</si>
  <si>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</si>
  <si>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</si>
  <si>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</si>
  <si>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</si>
  <si>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</si>
  <si>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</si>
  <si>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</si>
  <si>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</si>
  <si>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</si>
  <si>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</si>
  <si>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</si>
  <si>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</si>
  <si>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</si>
  <si>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</si>
  <si>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</si>
  <si>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</si>
  <si>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</si>
  <si>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</si>
  <si>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</si>
  <si>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</si>
  <si>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</si>
  <si>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</si>
  <si>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</si>
  <si>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</si>
  <si>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</si>
  <si>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</si>
  <si>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</si>
  <si>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</si>
  <si>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</si>
  <si>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</si>
  <si>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</si>
  <si>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</si>
  <si>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</si>
  <si>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</si>
  <si>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</si>
  <si>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</si>
  <si>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</si>
  <si>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</si>
  <si>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</si>
  <si>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</si>
  <si>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</si>
  <si>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</si>
  <si>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</si>
  <si>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</si>
  <si>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</si>
  <si>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</si>
  <si>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</si>
  <si>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</si>
  <si>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</si>
  <si>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</si>
  <si>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</si>
  <si>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</si>
  <si>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</si>
  <si>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</si>
  <si>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</si>
  <si>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</si>
  <si>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</si>
  <si>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</si>
  <si>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</si>
  <si>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</si>
  <si>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</si>
  <si>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</si>
  <si>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</si>
  <si>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</si>
  <si>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</si>
  <si>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</si>
  <si>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</si>
  <si>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</si>
  <si>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</si>
  <si>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</si>
  <si>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</si>
  <si>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</si>
  <si>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</si>
  <si>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</si>
  <si>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</si>
  <si>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</si>
  <si>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</si>
  <si>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</si>
  <si>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</si>
  <si>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</si>
  <si>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</si>
  <si>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</si>
  <si>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</si>
  <si>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</si>
  <si>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</si>
  <si>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</si>
  <si>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</si>
  <si>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</si>
  <si>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</si>
  <si>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</si>
  <si>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</si>
  <si>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</si>
  <si>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</si>
  <si>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</si>
  <si>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</si>
  <si>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</si>
  <si>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</si>
  <si>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</si>
  <si>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</si>
  <si>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</si>
  <si>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</si>
  <si>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</si>
  <si>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</si>
  <si>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</si>
  <si>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</si>
  <si>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</si>
  <si>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</si>
  <si>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</si>
  <si>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</si>
  <si>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</si>
  <si>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</si>
  <si>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</si>
  <si>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</si>
  <si>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</si>
  <si>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</si>
  <si>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</si>
  <si>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</si>
  <si>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</si>
  <si>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</si>
  <si>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</si>
  <si>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</si>
  <si>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</si>
  <si>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</si>
  <si>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</si>
  <si>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</si>
  <si>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</si>
  <si>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</si>
  <si>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</si>
  <si>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</si>
  <si>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</si>
  <si>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</si>
  <si>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</si>
  <si>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</si>
  <si>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</si>
  <si>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</si>
  <si>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</si>
  <si>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</si>
  <si>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</si>
  <si>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</si>
  <si>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</si>
  <si>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</si>
  <si>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</si>
  <si>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</si>
  <si>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</si>
  <si>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</si>
  <si>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</si>
  <si>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</si>
  <si>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</si>
  <si>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</si>
  <si>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</si>
  <si>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</si>
  <si>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</si>
  <si>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</si>
  <si>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</si>
  <si>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</si>
  <si>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</si>
  <si>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</si>
  <si>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</si>
  <si>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</si>
  <si>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</si>
  <si>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</si>
  <si>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</si>
  <si>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</si>
  <si>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</si>
  <si>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</si>
  <si>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</si>
  <si>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</si>
  <si>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</si>
  <si>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</si>
  <si>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</si>
  <si>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</si>
  <si>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</si>
  <si>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</si>
  <si>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</si>
  <si>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</si>
  <si>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</si>
  <si>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</si>
  <si>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</si>
  <si>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</si>
  <si>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</si>
  <si>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</si>
  <si>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</si>
  <si>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</si>
  <si>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</si>
  <si>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</si>
  <si>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</si>
  <si>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</si>
  <si>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</si>
  <si>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</si>
  <si>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</si>
  <si>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</si>
  <si>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</si>
  <si>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</si>
  <si>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</si>
  <si>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</si>
  <si>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</si>
  <si>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</si>
  <si>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</si>
  <si>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</si>
  <si>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</si>
  <si>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</si>
  <si>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</si>
  <si>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</si>
  <si>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</si>
  <si>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</si>
  <si>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</si>
  <si>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</si>
  <si>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</si>
  <si>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</si>
  <si>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</si>
  <si>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</si>
  <si>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</si>
  <si>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</si>
  <si>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</si>
  <si>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</si>
  <si>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</si>
  <si>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</si>
  <si>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</si>
  <si>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</si>
  <si>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</si>
  <si>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</si>
  <si>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</si>
  <si>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</si>
  <si>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</si>
  <si>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</si>
  <si>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</si>
  <si>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</si>
  <si>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</si>
  <si>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</si>
  <si>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</si>
  <si>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</si>
  <si>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</si>
  <si>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</si>
  <si>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</si>
  <si>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</si>
  <si>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</si>
  <si>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</si>
  <si>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</si>
  <si>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</si>
  <si>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</si>
  <si>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</si>
  <si>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</si>
  <si>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</si>
  <si>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</si>
  <si>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</si>
  <si>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</si>
  <si>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</si>
  <si>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</si>
  <si>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</si>
  <si>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</si>
  <si>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</si>
  <si>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</si>
  <si>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</si>
  <si>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</si>
  <si>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</si>
  <si>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</si>
  <si>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</si>
  <si>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</si>
  <si>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</si>
  <si>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</si>
  <si>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</si>
  <si>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</si>
  <si>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</si>
  <si>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</si>
  <si>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</si>
  <si>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</si>
  <si>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</si>
  <si>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</si>
  <si>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</si>
  <si>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</si>
  <si>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</si>
  <si>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</si>
  <si>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</si>
  <si>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</si>
  <si>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</si>
  <si>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</si>
  <si>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</si>
  <si>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</si>
  <si>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</si>
  <si>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</si>
  <si>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</si>
  <si>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</si>
  <si>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</si>
  <si>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</si>
  <si>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</si>
  <si>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</si>
  <si>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</si>
  <si>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</si>
  <si>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</si>
  <si>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</si>
  <si>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</si>
  <si>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</si>
  <si>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</si>
  <si>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</si>
  <si>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</si>
  <si>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</si>
  <si>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</si>
  <si>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</si>
  <si>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</si>
  <si>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</si>
  <si>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</si>
  <si>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</si>
  <si>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</si>
  <si>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</si>
  <si>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</si>
  <si>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</si>
  <si>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</si>
  <si>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</si>
  <si>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</si>
  <si>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</si>
  <si>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</si>
  <si>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</si>
  <si>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</si>
  <si>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</si>
  <si>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</si>
  <si>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</si>
  <si>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</si>
  <si>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</si>
  <si>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</si>
  <si>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</si>
  <si>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</si>
  <si>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</si>
  <si>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</si>
  <si>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</si>
  <si>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</si>
  <si>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</si>
  <si>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</si>
  <si>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</si>
  <si>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</si>
  <si>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</si>
  <si>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</si>
  <si>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</si>
  <si>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</si>
  <si>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</si>
  <si>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</si>
  <si>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</si>
  <si>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</si>
  <si>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</si>
  <si>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</si>
  <si>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</si>
  <si>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</si>
  <si>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</si>
  <si>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</si>
  <si>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</si>
  <si>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</si>
  <si>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</si>
  <si>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</si>
  <si>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</si>
  <si>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</si>
  <si>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</si>
  <si>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</si>
  <si>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</si>
  <si>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</si>
  <si>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</si>
  <si>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</si>
  <si>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</si>
  <si>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</si>
  <si>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</si>
  <si>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</si>
  <si>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</si>
  <si>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</si>
  <si>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</si>
  <si>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</si>
  <si>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</si>
  <si>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</si>
  <si>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</si>
  <si>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</si>
  <si>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</si>
  <si>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</si>
  <si>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</si>
  <si>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</si>
  <si>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</si>
  <si>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</si>
  <si>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</si>
  <si>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</si>
  <si>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</si>
  <si>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</si>
  <si>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</si>
  <si>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</si>
  <si>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</si>
  <si>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</si>
  <si>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</si>
  <si>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</si>
  <si>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</si>
  <si>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</si>
  <si>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</si>
  <si>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</si>
  <si>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</si>
  <si>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</si>
  <si>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</si>
  <si>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</si>
  <si>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</si>
  <si>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</si>
  <si>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</si>
  <si>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</si>
  <si>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</si>
  <si>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</si>
  <si>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</si>
  <si>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</si>
  <si>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</si>
  <si>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</si>
  <si>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</si>
  <si>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</si>
  <si>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</si>
  <si>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</si>
  <si>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</si>
  <si>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</si>
  <si>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</si>
  <si>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</si>
  <si>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</si>
  <si>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</si>
  <si>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</si>
  <si>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</si>
  <si>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</si>
  <si>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</si>
  <si>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</si>
  <si>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</si>
  <si>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</si>
  <si>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</si>
  <si>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</si>
  <si>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</si>
  <si>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</si>
  <si>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</si>
  <si>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</si>
  <si>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</si>
  <si>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</si>
  <si>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</si>
  <si>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</si>
  <si>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</si>
  <si>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</si>
  <si>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</si>
  <si>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</si>
  <si>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</si>
  <si>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</si>
  <si>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</si>
  <si>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</si>
  <si>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</si>
  <si>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</si>
  <si>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</si>
  <si>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</si>
  <si>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</si>
  <si>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</si>
  <si>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</si>
  <si>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</si>
  <si>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</si>
  <si>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</si>
  <si>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</si>
  <si>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</si>
  <si>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</si>
  <si>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</si>
  <si>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</si>
  <si>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</si>
  <si>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</si>
  <si>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</si>
  <si>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</si>
  <si>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</si>
  <si>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</si>
  <si>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</si>
  <si>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</si>
  <si>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</si>
  <si>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</si>
  <si>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</si>
  <si>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</si>
  <si>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</si>
  <si>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</si>
  <si>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</si>
  <si>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</si>
  <si>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</si>
  <si>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</si>
  <si>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</si>
  <si>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</si>
  <si>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</si>
  <si>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</si>
  <si>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</si>
  <si>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</si>
  <si>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</si>
  <si>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</si>
  <si>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</si>
  <si>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</si>
  <si>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</si>
  <si>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</si>
  <si>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</si>
  <si>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</si>
  <si>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</si>
  <si>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</si>
  <si>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</si>
  <si>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</si>
  <si>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</si>
  <si>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</si>
  <si>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</si>
  <si>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</si>
  <si>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</si>
  <si>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</si>
  <si>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</si>
  <si>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</si>
  <si>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</si>
  <si>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</si>
  <si>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</si>
  <si>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</si>
  <si>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</si>
  <si>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</si>
  <si>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</si>
  <si>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</si>
  <si>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</si>
  <si>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</si>
  <si>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</si>
  <si>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</si>
  <si>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</si>
  <si>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</si>
  <si>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</si>
  <si>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</si>
  <si>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</si>
  <si>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</si>
  <si>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</si>
  <si>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</si>
  <si>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</si>
  <si>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</si>
  <si>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</si>
  <si>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</si>
  <si>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</si>
  <si>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</si>
  <si>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</si>
  <si>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</si>
  <si>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</si>
  <si>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</si>
  <si>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</si>
  <si>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</si>
  <si>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</si>
  <si>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</si>
  <si>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</si>
  <si>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</si>
  <si>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</si>
  <si>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</si>
  <si>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</si>
  <si>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</si>
  <si>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</si>
  <si>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</si>
  <si>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</si>
  <si>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</si>
  <si>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</si>
  <si>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</si>
  <si>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</si>
  <si>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</si>
  <si>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</si>
  <si>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</si>
  <si>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</si>
  <si>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</si>
  <si>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</si>
  <si>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</si>
  <si>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</si>
  <si>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</si>
  <si>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</si>
  <si>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</si>
  <si>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</si>
  <si>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</si>
  <si>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</si>
  <si>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</si>
  <si>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</si>
  <si>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</si>
  <si>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</si>
  <si>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</si>
  <si>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</si>
  <si>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</si>
  <si>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</si>
  <si>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</si>
  <si>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</si>
  <si>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</si>
  <si>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</si>
  <si>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</si>
  <si>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</si>
  <si>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</si>
  <si>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</si>
  <si>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</si>
  <si>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</si>
  <si>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</si>
  <si>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</si>
  <si>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</si>
  <si>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</si>
  <si>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</si>
  <si>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</si>
  <si>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</si>
  <si>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</si>
  <si>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</si>
  <si>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</si>
  <si>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</si>
  <si>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</si>
  <si>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</si>
  <si>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</si>
  <si>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</si>
  <si>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</si>
  <si>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</si>
  <si>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</si>
  <si>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</si>
  <si>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</si>
  <si>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</si>
  <si>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</si>
  <si>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</si>
  <si>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</si>
  <si>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</si>
  <si>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</si>
  <si>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</si>
  <si>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</si>
  <si>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</si>
  <si>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</si>
  <si>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</si>
  <si>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</si>
  <si>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</si>
  <si>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</si>
  <si>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</si>
  <si>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</si>
  <si>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</si>
  <si>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</si>
  <si>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</si>
  <si>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</si>
  <si>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</si>
  <si>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</si>
  <si>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</si>
  <si>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</si>
  <si>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</si>
  <si>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</si>
  <si>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</si>
  <si>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</si>
  <si>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</si>
  <si>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</si>
  <si>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</si>
  <si>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</si>
  <si>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</si>
  <si>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</si>
  <si>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</si>
  <si>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</si>
  <si>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</si>
  <si>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</si>
  <si>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</si>
  <si>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</si>
  <si>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</si>
  <si>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</si>
  <si>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</si>
  <si>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</si>
  <si>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</si>
  <si>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</si>
  <si>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</si>
  <si>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</si>
  <si>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</si>
  <si>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</si>
  <si>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</si>
  <si>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</si>
  <si>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</si>
  <si>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</si>
  <si>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</si>
  <si>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</si>
  <si>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</si>
  <si>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</si>
  <si>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</si>
  <si>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</si>
  <si>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</si>
  <si>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</si>
  <si>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</si>
  <si>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</si>
  <si>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</si>
  <si>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</si>
  <si>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</si>
  <si>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</si>
  <si>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</si>
  <si>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</si>
  <si>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</si>
  <si>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</si>
  <si>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</si>
  <si>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</si>
  <si>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</si>
  <si>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</si>
  <si>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</si>
  <si>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</si>
  <si>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</si>
  <si>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</si>
  <si>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</si>
  <si>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</si>
  <si>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</si>
  <si>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</si>
  <si>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</si>
  <si>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</si>
  <si>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</si>
  <si>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</si>
  <si>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</si>
  <si>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</si>
  <si>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</si>
  <si>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</si>
  <si>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</si>
  <si>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</si>
  <si>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</si>
  <si>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</si>
  <si>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</si>
  <si>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</si>
  <si>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</si>
  <si>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</si>
  <si>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</si>
  <si>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</si>
  <si>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</si>
  <si>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</si>
  <si>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</si>
  <si>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</si>
  <si>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</si>
  <si>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</si>
  <si>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</si>
  <si>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</si>
  <si>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</si>
  <si>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</si>
  <si>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</si>
  <si>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</si>
  <si>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</si>
  <si>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</si>
  <si>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</si>
  <si>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</si>
  <si>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</si>
  <si>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</si>
  <si>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</si>
  <si>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</si>
  <si>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</si>
  <si>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</si>
  <si>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</si>
  <si>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</si>
  <si>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</si>
  <si>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</si>
  <si>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</si>
  <si>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</si>
  <si>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</si>
  <si>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</si>
  <si>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</si>
  <si>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</si>
  <si>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</si>
  <si>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</si>
  <si>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</si>
  <si>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</si>
  <si>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</si>
  <si>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</si>
  <si>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</si>
  <si>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</si>
  <si>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</si>
  <si>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</si>
  <si>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</si>
  <si>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</si>
  <si>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</si>
  <si>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</si>
  <si>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</si>
  <si>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</si>
  <si>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</si>
  <si>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</si>
  <si>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</si>
  <si>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</si>
  <si>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</si>
  <si>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</si>
  <si>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</si>
  <si>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</si>
  <si>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</si>
  <si>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</si>
  <si>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</si>
  <si>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</si>
  <si>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</si>
  <si>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</si>
  <si>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</si>
  <si>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</si>
  <si>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</si>
  <si>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</si>
  <si>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</si>
  <si>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</si>
  <si>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</si>
  <si>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</si>
  <si>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</si>
  <si>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</si>
  <si>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</si>
  <si>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</si>
  <si>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</si>
  <si>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</si>
  <si>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</si>
  <si>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</si>
  <si>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</si>
  <si>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</si>
  <si>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</si>
  <si>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</si>
  <si>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</si>
  <si>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</si>
  <si>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</si>
  <si>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</si>
  <si>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</si>
  <si>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</si>
  <si>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</si>
  <si>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</si>
  <si>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</si>
  <si>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</si>
  <si>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</si>
  <si>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</si>
  <si>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</si>
  <si>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</si>
  <si>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</si>
  <si>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</si>
  <si>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</si>
  <si>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</si>
  <si>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</si>
  <si>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</si>
  <si>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</si>
  <si>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</si>
  <si>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</si>
  <si>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</si>
  <si>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</si>
  <si>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</si>
  <si>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</si>
  <si>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</si>
  <si>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</si>
  <si>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</si>
  <si>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</si>
  <si>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</si>
  <si>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</si>
  <si>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</si>
  <si>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</si>
  <si>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</si>
  <si>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</si>
  <si>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</si>
  <si>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</si>
  <si>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</si>
  <si>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</si>
  <si>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</si>
  <si>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</si>
  <si>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</si>
  <si>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</si>
  <si>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</si>
  <si>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</si>
  <si>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</si>
  <si>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</si>
  <si>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</si>
  <si>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</si>
  <si>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</si>
  <si>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</si>
  <si>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</si>
  <si>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</si>
  <si>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</si>
  <si>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</si>
  <si>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</si>
  <si>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</si>
  <si>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</si>
  <si>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</si>
  <si>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</si>
  <si>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</si>
  <si>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</si>
  <si>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</si>
  <si>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</si>
  <si>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</si>
  <si>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</si>
  <si>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</si>
  <si>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</si>
  <si>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</si>
  <si>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</si>
  <si>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</si>
  <si>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</si>
  <si>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</si>
  <si>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</si>
  <si>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</si>
  <si>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</si>
  <si>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</si>
  <si>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</si>
  <si>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</si>
  <si>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</si>
  <si>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</si>
  <si>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</si>
  <si>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</si>
  <si>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</si>
  <si>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</si>
  <si>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</si>
  <si>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</si>
  <si>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</si>
  <si>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</si>
  <si>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</si>
  <si>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</si>
  <si>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</si>
  <si>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</si>
  <si>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</si>
  <si>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</si>
  <si>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</si>
  <si>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</si>
  <si>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</si>
  <si>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</si>
  <si>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</si>
  <si>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</si>
  <si>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</si>
  <si>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</si>
  <si>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</si>
  <si>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</si>
  <si>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</si>
  <si>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</si>
  <si>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</si>
  <si>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</si>
  <si>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</si>
  <si>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</si>
  <si>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</si>
  <si>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</si>
  <si>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</si>
  <si>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</si>
  <si>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</si>
  <si>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</si>
  <si>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</si>
  <si>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</si>
  <si>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</si>
  <si>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</si>
  <si>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</si>
  <si>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</si>
  <si>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</si>
  <si>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</si>
  <si>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</si>
  <si>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</si>
  <si>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</si>
  <si>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</si>
  <si>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</si>
  <si>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</si>
  <si>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</si>
  <si>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</si>
  <si>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</si>
  <si>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</si>
  <si>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</si>
  <si>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</si>
  <si>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</si>
  <si>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</si>
  <si>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</si>
  <si>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</si>
  <si>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</si>
  <si>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</si>
  <si>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</si>
  <si>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</si>
  <si>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</si>
  <si>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</si>
  <si>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</si>
  <si>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</si>
  <si>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</si>
  <si>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</si>
  <si>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</si>
  <si>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</si>
  <si>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</si>
  <si>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</si>
  <si>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</si>
  <si>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</si>
  <si>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</si>
  <si>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</si>
  <si>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</si>
  <si>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</si>
  <si>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</si>
  <si>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</si>
  <si>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</si>
  <si>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</si>
  <si>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</si>
  <si>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</si>
  <si>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</si>
  <si>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</si>
  <si>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</si>
  <si>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</si>
  <si>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</si>
  <si>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</si>
  <si>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</si>
  <si>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</si>
  <si>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</si>
  <si>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</si>
  <si>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</si>
  <si>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</si>
  <si>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</si>
  <si>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</si>
  <si>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</si>
  <si>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</si>
  <si>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</si>
  <si>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</si>
  <si>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</si>
  <si>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</si>
  <si>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</si>
  <si>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</si>
  <si>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</si>
  <si>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</si>
  <si>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</si>
  <si>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</si>
  <si>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</si>
  <si>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</si>
  <si>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</si>
  <si>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</si>
  <si>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</si>
  <si>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</si>
  <si>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</si>
  <si>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</si>
  <si>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</si>
  <si>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</si>
  <si>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</si>
  <si>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</si>
  <si>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</si>
  <si>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</si>
  <si>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</si>
  <si>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</si>
  <si>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</si>
  <si>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</si>
  <si>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</si>
  <si>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</si>
  <si>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</si>
  <si>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</si>
  <si>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</si>
  <si>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</si>
  <si>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</si>
  <si>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</si>
  <si>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</si>
  <si>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</si>
  <si>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</si>
  <si>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</si>
  <si>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</si>
  <si>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</si>
  <si>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</si>
  <si>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</si>
  <si>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</si>
  <si>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</si>
  <si>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</si>
  <si>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</si>
  <si>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</si>
  <si>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</si>
  <si>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</si>
  <si>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</si>
  <si>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</si>
  <si>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</si>
  <si>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</si>
  <si>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</si>
  <si>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</si>
  <si>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</si>
  <si>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</si>
  <si>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</si>
  <si>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</si>
  <si>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</si>
  <si>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</si>
  <si>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</si>
  <si>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</si>
  <si>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</si>
  <si>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</si>
  <si>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</si>
  <si>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</si>
  <si>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</si>
  <si>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</si>
  <si>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</si>
  <si>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</si>
  <si>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</si>
  <si>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</si>
  <si>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</si>
  <si>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</si>
  <si>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</si>
  <si>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</si>
  <si>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</si>
  <si>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</si>
  <si>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</si>
  <si>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</si>
  <si>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</si>
  <si>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</si>
  <si>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</si>
  <si>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</si>
  <si>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</si>
  <si>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</si>
  <si>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</si>
  <si>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</si>
  <si>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</si>
  <si>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</si>
  <si>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</si>
  <si>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</si>
  <si>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</si>
  <si>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</si>
  <si>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</si>
  <si>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</si>
  <si>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</si>
  <si>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</si>
  <si>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</si>
  <si>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</si>
  <si>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</si>
  <si>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</si>
  <si>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</si>
  <si>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</si>
  <si>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</si>
  <si>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</si>
  <si>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</si>
  <si>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</si>
  <si>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</si>
  <si>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</si>
  <si>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</si>
  <si>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</si>
  <si>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</si>
  <si>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</si>
  <si>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</si>
  <si>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</si>
  <si>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</si>
  <si>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</si>
  <si>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</si>
  <si>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</si>
  <si>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</si>
  <si>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</si>
  <si>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</si>
  <si>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</si>
  <si>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</si>
  <si>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</si>
  <si>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</si>
  <si>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</si>
  <si>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</si>
  <si>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</si>
  <si>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</si>
  <si>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</si>
  <si>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</si>
  <si>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</si>
  <si>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</si>
  <si>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</si>
  <si>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</si>
  <si>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</si>
  <si>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</si>
  <si>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</si>
  <si>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</si>
  <si>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</si>
  <si>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</si>
  <si>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</si>
  <si>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</si>
  <si>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</si>
  <si>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</si>
  <si>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</si>
  <si>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</si>
  <si>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</si>
  <si>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</si>
  <si>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</si>
  <si>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</si>
  <si>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</si>
  <si>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</si>
  <si>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</si>
  <si>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</si>
  <si>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</si>
  <si>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</si>
  <si>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</si>
  <si>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</si>
  <si>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</si>
  <si>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</si>
  <si>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</si>
  <si>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</si>
  <si>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</si>
  <si>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</si>
  <si>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</si>
  <si>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</si>
  <si>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</si>
  <si>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</si>
  <si>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</si>
  <si>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</si>
  <si>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</si>
  <si>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</si>
  <si>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</si>
  <si>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</si>
  <si>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</si>
  <si>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</si>
  <si>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</si>
  <si>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</si>
  <si>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</si>
  <si>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</si>
  <si>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</si>
  <si>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</si>
  <si>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</si>
  <si>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</si>
  <si>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</si>
  <si>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</si>
  <si>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</si>
  <si>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</si>
  <si>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</si>
  <si>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</si>
  <si>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</si>
  <si>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</si>
  <si>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</si>
  <si>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</si>
  <si>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</si>
  <si>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</si>
  <si>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</si>
  <si>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</si>
  <si>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</si>
  <si>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</si>
  <si>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</si>
  <si>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</si>
  <si>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</si>
  <si>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</si>
  <si>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</si>
  <si>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</si>
  <si>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</si>
  <si>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</si>
  <si>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</si>
  <si>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</si>
  <si>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</si>
  <si>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</si>
  <si>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</si>
  <si>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</si>
  <si>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</si>
  <si>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</si>
  <si>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</si>
  <si>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</si>
  <si>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</si>
  <si>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</si>
  <si>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</si>
  <si>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</si>
  <si>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</si>
  <si>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</si>
  <si>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</si>
  <si>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</si>
  <si>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</si>
  <si>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</si>
  <si>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</si>
  <si>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</si>
  <si>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</si>
  <si>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</si>
  <si>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</si>
  <si>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</si>
  <si>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</si>
  <si>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</si>
  <si>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</si>
  <si>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</si>
  <si>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</si>
  <si>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</si>
  <si>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</si>
  <si>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</si>
  <si>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</si>
  <si>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</si>
  <si>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</si>
  <si>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</si>
  <si>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</si>
  <si>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</si>
  <si>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</si>
  <si>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</si>
  <si>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</si>
  <si>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</si>
  <si>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</si>
  <si>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</si>
  <si>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</si>
  <si>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</si>
  <si>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</si>
  <si>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</si>
  <si>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</si>
  <si>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</si>
  <si>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</si>
  <si>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</si>
  <si>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</si>
  <si>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</si>
  <si>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</si>
  <si>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</si>
  <si>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</si>
  <si>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</si>
  <si>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</si>
  <si>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</si>
  <si>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</si>
  <si>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</si>
  <si>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</si>
  <si>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</si>
  <si>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</si>
  <si>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</si>
  <si>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</si>
  <si>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</si>
  <si>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</si>
  <si>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</si>
  <si>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</si>
  <si>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</si>
  <si>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</si>
  <si>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</si>
  <si>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</si>
  <si>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</si>
  <si>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</si>
  <si>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</si>
  <si>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</si>
  <si>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</si>
  <si>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</si>
  <si>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</si>
  <si>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</si>
  <si>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</si>
  <si>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</si>
  <si>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</si>
  <si>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</si>
  <si>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</si>
  <si>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</si>
  <si>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</si>
  <si>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</si>
  <si>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</si>
  <si>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</si>
  <si>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</si>
  <si>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</si>
  <si>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</si>
  <si>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</si>
  <si>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</si>
  <si>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</si>
  <si>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</si>
  <si>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</si>
  <si>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</si>
  <si>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</si>
  <si>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</si>
  <si>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</si>
  <si>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</si>
  <si>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</si>
  <si>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</si>
  <si>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</si>
  <si>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</si>
  <si>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</si>
  <si>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</si>
  <si>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</si>
  <si>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</si>
  <si>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</si>
  <si>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</si>
  <si>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</si>
  <si>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</si>
  <si>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</si>
  <si>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</si>
  <si>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</si>
  <si>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</si>
  <si>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</si>
  <si>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</si>
  <si>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</si>
  <si>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</si>
  <si>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</si>
  <si>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</si>
  <si>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</si>
  <si>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</si>
  <si>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</si>
  <si>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</si>
  <si>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</si>
  <si>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</si>
  <si>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</si>
  <si>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</si>
  <si>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</si>
  <si>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</si>
  <si>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</si>
  <si>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</si>
  <si>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</si>
  <si>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</si>
  <si>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</si>
  <si>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</si>
  <si>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</si>
  <si>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</si>
  <si>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</si>
  <si>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</si>
  <si>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</si>
  <si>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</si>
  <si>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</si>
  <si>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</si>
  <si>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</si>
  <si>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</si>
  <si>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</si>
  <si>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</si>
  <si>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</si>
  <si>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</si>
  <si>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</si>
  <si>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</si>
  <si>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</si>
  <si>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</si>
  <si>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</si>
  <si>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</si>
  <si>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</si>
  <si>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</si>
  <si>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</si>
  <si>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</si>
  <si>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</si>
  <si>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</si>
  <si>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</si>
  <si>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</si>
  <si>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</si>
  <si>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</si>
  <si>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</si>
  <si>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</si>
  <si>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</si>
  <si>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</si>
  <si>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</si>
  <si>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</si>
  <si>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</si>
  <si>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</si>
  <si>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</si>
  <si>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</si>
  <si>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</si>
  <si>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</si>
  <si>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</si>
  <si>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</si>
  <si>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</si>
  <si>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</si>
  <si>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</si>
  <si>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</si>
  <si>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</si>
  <si>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</si>
  <si>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</si>
  <si>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</si>
  <si>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</si>
  <si>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</si>
  <si>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</si>
  <si>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</si>
  <si>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</si>
  <si>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</si>
  <si>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</si>
  <si>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</si>
  <si>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</si>
  <si>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</si>
  <si>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</si>
  <si>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</si>
  <si>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</si>
  <si>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</si>
  <si>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</si>
  <si>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</si>
  <si>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</si>
  <si>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</si>
  <si>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</si>
  <si>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</si>
  <si>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</si>
  <si>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</si>
  <si>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</si>
  <si>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</si>
  <si>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</si>
  <si>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</si>
  <si>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</si>
  <si>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</si>
  <si>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</si>
  <si>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</si>
  <si>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</si>
  <si>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</si>
  <si>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</si>
  <si>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</si>
  <si>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</si>
  <si>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</si>
  <si>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</si>
  <si>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</si>
  <si>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</si>
  <si>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</si>
  <si>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</si>
  <si>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</si>
  <si>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</si>
  <si>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</si>
  <si>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</si>
  <si>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</si>
  <si>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</si>
  <si>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</si>
  <si>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</si>
  <si>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</si>
  <si>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</si>
  <si>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</si>
  <si>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</si>
  <si>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</si>
  <si>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</si>
  <si>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</si>
  <si>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</si>
  <si>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</si>
  <si>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</si>
  <si>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</si>
  <si>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</si>
  <si>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</si>
  <si>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</si>
  <si>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</si>
  <si>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</si>
  <si>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</si>
  <si>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</si>
  <si>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</si>
  <si>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</si>
  <si>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</si>
  <si>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</si>
  <si>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</si>
  <si>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</si>
  <si>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</si>
  <si>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</si>
  <si>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</si>
  <si>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</si>
  <si>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</si>
  <si>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</si>
  <si>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</si>
  <si>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</si>
  <si>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</si>
  <si>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</si>
  <si>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</si>
  <si>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</si>
  <si>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</si>
  <si>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</si>
  <si>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</si>
  <si>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</si>
  <si>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</si>
  <si>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</si>
  <si>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</si>
  <si>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</si>
  <si>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</si>
  <si>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</si>
  <si>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</si>
  <si>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</si>
  <si>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</si>
  <si>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</si>
  <si>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</si>
  <si>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</si>
  <si>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</si>
  <si>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</si>
  <si>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</si>
  <si>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</si>
  <si>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</si>
  <si>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</si>
  <si>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</si>
  <si>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</si>
  <si>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</si>
  <si>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</si>
  <si>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</si>
  <si>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</si>
  <si>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</si>
  <si>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</si>
  <si>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</si>
  <si>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</si>
  <si>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</si>
  <si>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</si>
  <si>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</si>
  <si>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</si>
  <si>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</si>
  <si>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</si>
  <si>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</si>
  <si>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</si>
  <si>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</si>
  <si>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</si>
  <si>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</si>
  <si>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</si>
  <si>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</si>
  <si>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</si>
  <si>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</si>
  <si>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</si>
  <si>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</si>
  <si>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</si>
  <si>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</si>
  <si>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</si>
  <si>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</si>
  <si>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</si>
  <si>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</si>
  <si>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</si>
  <si>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</si>
  <si>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</si>
  <si>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</si>
  <si>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</si>
  <si>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</si>
  <si>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</si>
  <si>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</si>
  <si>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</si>
  <si>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</si>
  <si>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</si>
  <si>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</si>
  <si>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</si>
  <si>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</si>
  <si>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</si>
  <si>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</si>
  <si>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</si>
  <si>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</si>
  <si>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</si>
  <si>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</si>
  <si>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</si>
  <si>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</si>
  <si>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</si>
  <si>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</si>
  <si>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</si>
  <si>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</si>
  <si>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</si>
  <si>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</si>
  <si>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</si>
  <si>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</si>
  <si>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</si>
  <si>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</si>
  <si>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</si>
  <si>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</si>
  <si>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</si>
  <si>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</si>
  <si>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</si>
  <si>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</si>
  <si>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</si>
  <si>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</si>
  <si>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</si>
  <si>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</si>
  <si>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</si>
  <si>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</si>
  <si>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</si>
  <si>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</si>
  <si>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</si>
  <si>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</si>
  <si>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</si>
  <si>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</si>
  <si>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</si>
  <si>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</si>
  <si>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</si>
  <si>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</si>
  <si>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</si>
  <si>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</si>
  <si>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</si>
  <si>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</si>
  <si>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</si>
  <si>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</si>
  <si>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</si>
  <si>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</si>
  <si>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</si>
  <si>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</si>
  <si>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</si>
  <si>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</si>
  <si>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</si>
  <si>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</si>
  <si>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</si>
  <si>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</si>
  <si>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</si>
  <si>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</si>
  <si>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</si>
  <si>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</si>
  <si>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</si>
  <si>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</si>
  <si>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</si>
  <si>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</si>
  <si>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</si>
  <si>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</si>
  <si>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</si>
  <si>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</si>
  <si>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</si>
  <si>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</si>
  <si>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</si>
  <si>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</si>
  <si>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</si>
  <si>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</si>
  <si>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</si>
  <si>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</si>
  <si>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</si>
  <si>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</si>
  <si>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</si>
  <si>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</si>
  <si>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</si>
  <si>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</si>
  <si>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</si>
  <si>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</si>
  <si>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</si>
  <si>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</si>
  <si>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</si>
  <si>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</si>
  <si>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</si>
  <si>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</si>
  <si>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</si>
  <si>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</si>
  <si>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</si>
  <si>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</si>
  <si>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</si>
  <si>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</si>
  <si>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</si>
  <si>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</si>
  <si>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</si>
  <si>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</si>
  <si>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</si>
  <si>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</si>
  <si>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</si>
  <si>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</si>
  <si>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</si>
  <si>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</si>
  <si>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</si>
  <si>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</si>
  <si>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</si>
  <si>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</si>
  <si>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</si>
  <si>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</si>
  <si>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</si>
  <si>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</si>
  <si>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</si>
  <si>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</si>
  <si>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</si>
  <si>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</si>
  <si>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</si>
  <si>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</si>
  <si>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</si>
  <si>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</si>
  <si>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</si>
  <si>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</si>
  <si>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</si>
  <si>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</si>
  <si>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</si>
  <si>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</si>
  <si>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</si>
  <si>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</si>
  <si>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</si>
  <si>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</si>
  <si>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</si>
  <si>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</si>
  <si>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</si>
  <si>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</si>
  <si>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</si>
  <si>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</si>
  <si>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</si>
  <si>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</si>
  <si>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</si>
  <si>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</si>
  <si>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</si>
  <si>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</si>
  <si>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</si>
  <si>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</si>
  <si>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</si>
  <si>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</si>
  <si>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</si>
  <si>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</si>
  <si>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</si>
  <si>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</si>
  <si>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</si>
  <si>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</si>
  <si>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</si>
  <si>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</si>
  <si>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</si>
  <si>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</si>
  <si>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</si>
  <si>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</si>
  <si>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</si>
  <si>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</si>
  <si>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</si>
  <si>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</si>
  <si>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</si>
  <si>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</si>
  <si>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</si>
  <si>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</si>
  <si>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</si>
  <si>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</si>
  <si>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</si>
  <si>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</si>
  <si>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</si>
  <si>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</si>
  <si>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</si>
  <si>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</si>
  <si>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</si>
  <si>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</si>
  <si>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</si>
  <si>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</si>
  <si>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</si>
  <si>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</si>
  <si>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</si>
  <si>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</si>
  <si>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</si>
  <si>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</si>
  <si>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</si>
  <si>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</si>
  <si>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</si>
  <si>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</si>
  <si>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</si>
  <si>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</si>
  <si>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</si>
  <si>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</si>
  <si>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</si>
  <si>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</si>
  <si>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</si>
  <si>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</si>
  <si>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</si>
  <si>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</si>
  <si>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</si>
  <si>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</si>
  <si>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</si>
  <si>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</si>
  <si>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</si>
  <si>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</si>
  <si>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</si>
  <si>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</si>
  <si>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</si>
  <si>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</si>
  <si>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</si>
  <si>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</si>
  <si>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</si>
  <si>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</si>
  <si>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</si>
  <si>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</si>
  <si>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</si>
  <si>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</si>
  <si>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</si>
  <si>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</si>
  <si>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</si>
  <si>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</si>
  <si>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</si>
  <si>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</si>
  <si>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</si>
  <si>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</si>
  <si>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</si>
  <si>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</si>
  <si>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</si>
  <si>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</si>
  <si>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</si>
  <si>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</si>
  <si>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</si>
  <si>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</si>
  <si>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</si>
  <si>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</si>
  <si>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</si>
  <si>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</si>
  <si>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</si>
  <si>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</si>
  <si>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</si>
  <si>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</si>
  <si>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</si>
  <si>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</si>
  <si>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</si>
  <si>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</si>
  <si>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</si>
  <si>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</si>
  <si>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</si>
  <si>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</si>
  <si>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</si>
  <si>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</si>
  <si>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</si>
  <si>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</si>
  <si>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</si>
  <si>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</si>
  <si>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</si>
  <si>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</si>
  <si>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</si>
  <si>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</si>
  <si>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</si>
  <si>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</si>
  <si>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</si>
  <si>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</si>
  <si>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</si>
  <si>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</si>
  <si>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</si>
  <si>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</si>
  <si>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</si>
  <si>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</si>
  <si>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</si>
  <si>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</si>
  <si>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</si>
  <si>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</si>
  <si>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</si>
  <si>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</si>
  <si>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</si>
  <si>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</si>
  <si>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</si>
  <si>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</si>
  <si>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</si>
  <si>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</si>
  <si>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</si>
  <si>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</si>
  <si>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</si>
  <si>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</si>
  <si>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</si>
  <si>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</si>
  <si>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</si>
  <si>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</si>
  <si>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</si>
  <si>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</si>
  <si>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</si>
  <si>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</si>
  <si>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</si>
  <si>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</si>
  <si>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</si>
  <si>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</si>
  <si>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</si>
  <si>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</si>
  <si>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</si>
  <si>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</si>
  <si>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</si>
  <si>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</si>
  <si>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</si>
  <si>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</si>
  <si>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</si>
  <si>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</si>
  <si>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</si>
  <si>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</si>
  <si>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</si>
  <si>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</si>
  <si>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</si>
  <si>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</si>
  <si>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</si>
  <si>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</si>
  <si>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</si>
  <si>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</si>
  <si>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</si>
  <si>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</si>
  <si>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</si>
  <si>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</si>
  <si>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</si>
  <si>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</si>
  <si>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</si>
  <si>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</si>
  <si>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</si>
  <si>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</si>
  <si>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</si>
  <si>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</si>
  <si>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</si>
  <si>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</si>
  <si>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</si>
  <si>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</si>
  <si>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</si>
  <si>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</si>
  <si>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</si>
  <si>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</si>
  <si>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</si>
  <si>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</si>
  <si>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</si>
  <si>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</si>
  <si>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</si>
  <si>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</si>
  <si>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</si>
  <si>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</si>
  <si>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</si>
  <si>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</si>
  <si>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</si>
  <si>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</si>
  <si>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</si>
  <si>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</si>
  <si>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</si>
  <si>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</si>
  <si>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</si>
  <si>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</si>
  <si>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</si>
  <si>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</si>
  <si>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</si>
  <si>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</si>
  <si>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</si>
  <si>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</si>
  <si>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</si>
  <si>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</si>
  <si>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</si>
  <si>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</si>
  <si>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</si>
  <si>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</si>
  <si>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</si>
  <si>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</si>
  <si>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</si>
  <si>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</si>
  <si>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</si>
  <si>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</si>
  <si>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</si>
  <si>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</si>
  <si>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</si>
  <si>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</si>
  <si>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</si>
  <si>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</si>
  <si>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</si>
  <si>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</si>
  <si>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</si>
  <si>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</si>
  <si>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</si>
  <si>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</si>
  <si>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</si>
  <si>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</si>
  <si>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</si>
  <si>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</si>
  <si>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</si>
  <si>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</si>
  <si>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</si>
  <si>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</si>
  <si>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</si>
  <si>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</si>
  <si>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</si>
  <si>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</si>
  <si>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</si>
  <si>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</si>
  <si>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</si>
  <si>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</si>
  <si>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</si>
  <si>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</si>
  <si>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</si>
  <si>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</si>
  <si>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</si>
  <si>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</si>
  <si>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</si>
  <si>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</si>
  <si>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</si>
  <si>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</si>
  <si>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</si>
  <si>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</si>
  <si>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</si>
  <si>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</si>
  <si>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</si>
  <si>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</si>
  <si>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</si>
  <si>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</si>
  <si>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</si>
  <si>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</si>
  <si>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</si>
  <si>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</si>
  <si>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</si>
  <si>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</si>
  <si>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</si>
  <si>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</si>
  <si>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</si>
  <si>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</si>
  <si>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</si>
  <si>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</si>
  <si>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</si>
  <si>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</si>
  <si>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</si>
  <si>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</si>
  <si>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</si>
  <si>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</si>
  <si>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</si>
  <si>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</si>
  <si>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</si>
  <si>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</si>
  <si>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</si>
  <si>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</si>
  <si>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</si>
  <si>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</si>
  <si>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</si>
  <si>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</si>
  <si>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</si>
  <si>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</si>
  <si>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</si>
  <si>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</si>
  <si>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</si>
  <si>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</si>
  <si>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</si>
  <si>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</si>
  <si>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</si>
  <si>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</si>
  <si>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</si>
  <si>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</si>
  <si>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</si>
  <si>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</si>
  <si>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</si>
  <si>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</si>
  <si>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</si>
  <si>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</si>
  <si>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</si>
  <si>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</si>
  <si>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</si>
  <si>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</si>
  <si>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</si>
  <si>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</si>
  <si>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</si>
  <si>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</si>
  <si>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</si>
  <si>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</si>
  <si>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</si>
  <si>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</si>
  <si>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</si>
  <si>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</si>
  <si>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</si>
  <si>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</si>
  <si>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</si>
  <si>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</si>
  <si>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</si>
  <si>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</si>
  <si>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</si>
  <si>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</si>
  <si>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</si>
  <si>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</si>
  <si>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</si>
  <si>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</si>
  <si>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</si>
  <si>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</si>
  <si>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</si>
  <si>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</si>
  <si>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</si>
  <si>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</si>
  <si>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</si>
  <si>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</si>
  <si>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</si>
  <si>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</si>
  <si>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</si>
  <si>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</si>
  <si>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</si>
  <si>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</si>
  <si>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</si>
  <si>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</si>
  <si>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</si>
  <si>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</si>
  <si>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</si>
  <si>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</si>
  <si>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</si>
  <si>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</si>
  <si>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</si>
  <si>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</si>
  <si>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</si>
  <si>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</si>
  <si>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</si>
  <si>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</si>
  <si>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</si>
  <si>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</si>
  <si>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</si>
  <si>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</si>
  <si>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</si>
  <si>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</si>
  <si>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</si>
  <si>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</si>
  <si>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</si>
  <si>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</si>
  <si>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</si>
  <si>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</si>
  <si>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</si>
  <si>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</si>
  <si>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</si>
  <si>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</si>
  <si>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</si>
  <si>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</si>
  <si>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</si>
  <si>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</si>
  <si>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</si>
  <si>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</si>
  <si>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</si>
  <si>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</si>
  <si>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</si>
  <si>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</si>
  <si>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</si>
  <si>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</si>
  <si>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</si>
  <si>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</si>
  <si>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</si>
  <si>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</si>
  <si>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</si>
  <si>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</si>
  <si>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</si>
  <si>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</si>
  <si>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</si>
  <si>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</si>
  <si>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</si>
  <si>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</si>
  <si>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</si>
  <si>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</si>
  <si>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</si>
  <si>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</si>
  <si>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</si>
  <si>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</si>
  <si>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</si>
  <si>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</si>
  <si>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</si>
  <si>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</si>
  <si>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</si>
  <si>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</si>
  <si>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</si>
  <si>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</si>
  <si>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</si>
  <si>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</si>
  <si>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</si>
  <si>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</si>
  <si>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</si>
  <si>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</si>
  <si>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</si>
  <si>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</si>
  <si>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</si>
  <si>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</si>
  <si>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</si>
  <si>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</si>
  <si>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</si>
  <si>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</si>
  <si>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</si>
  <si>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</si>
  <si>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</si>
  <si>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</si>
  <si>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</si>
  <si>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</si>
  <si>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</si>
  <si>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</si>
  <si>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</si>
  <si>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</si>
  <si>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</si>
  <si>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</si>
  <si>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</si>
  <si>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</si>
  <si>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</si>
  <si>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</si>
  <si>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</si>
  <si>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</si>
  <si>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</si>
  <si>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</si>
  <si>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</si>
  <si>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</si>
  <si>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</si>
  <si>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</si>
  <si>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</si>
  <si>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</si>
  <si>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</si>
  <si>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</si>
  <si>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</si>
  <si>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</si>
  <si>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</si>
  <si>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</si>
  <si>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</si>
  <si>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</si>
  <si>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</si>
  <si>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</si>
  <si>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</si>
  <si>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</si>
  <si>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</si>
  <si>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</si>
  <si>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</si>
  <si>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</si>
  <si>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</si>
  <si>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</si>
  <si>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</si>
  <si>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</si>
  <si>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</si>
  <si>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</si>
  <si>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</si>
  <si>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</si>
  <si>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</si>
  <si>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</si>
  <si>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</si>
  <si>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</si>
  <si>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</si>
  <si>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</si>
  <si>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</si>
  <si>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</si>
  <si>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</si>
  <si>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</si>
  <si>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</si>
  <si>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</si>
  <si>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</si>
  <si>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</si>
  <si>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</si>
  <si>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</si>
  <si>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</si>
  <si>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</si>
  <si>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</si>
  <si>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</si>
  <si>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</si>
  <si>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</si>
  <si>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</si>
  <si>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</si>
  <si>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</si>
  <si>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</si>
  <si>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</si>
  <si>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</si>
  <si>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</si>
  <si>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</si>
  <si>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</si>
  <si>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</si>
  <si>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</si>
  <si>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</si>
  <si>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</si>
  <si>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</si>
  <si>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</si>
  <si>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</si>
  <si>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</si>
  <si>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</si>
  <si>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</si>
  <si>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</si>
  <si>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</si>
  <si>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</si>
  <si>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</si>
  <si>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</si>
  <si>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</si>
  <si>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</si>
  <si>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</si>
  <si>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</si>
  <si>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</si>
  <si>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</si>
  <si>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</si>
  <si>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</si>
  <si>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</si>
  <si>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</si>
  <si>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</si>
  <si>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</si>
  <si>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</si>
  <si>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</si>
  <si>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</si>
  <si>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</si>
  <si>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</si>
  <si>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</si>
  <si>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</si>
  <si>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</si>
  <si>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</si>
  <si>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</si>
  <si>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</si>
  <si>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</si>
  <si>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</si>
  <si>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</si>
  <si>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</si>
  <si>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</si>
  <si>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</si>
  <si>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</si>
  <si>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</si>
  <si>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</si>
  <si>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</si>
  <si>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</si>
  <si>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</si>
  <si>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</si>
  <si>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</si>
  <si>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</si>
  <si>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</si>
  <si>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</si>
  <si>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</si>
  <si>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</si>
  <si>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</si>
  <si>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</si>
  <si>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</si>
  <si>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</si>
  <si>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</si>
  <si>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</si>
  <si>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</si>
  <si>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</si>
  <si>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</si>
  <si>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</si>
  <si>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</si>
  <si>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</si>
  <si>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</si>
  <si>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</si>
  <si>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</si>
  <si>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</si>
  <si>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</si>
  <si>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</si>
  <si>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</si>
  <si>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</si>
  <si>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</si>
  <si>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</si>
  <si>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</si>
  <si>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</si>
  <si>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</si>
  <si>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</si>
  <si>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</si>
  <si>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</si>
  <si>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</si>
  <si>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</si>
  <si>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</si>
  <si>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</si>
  <si>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</si>
  <si>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</si>
  <si>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</si>
  <si>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</si>
  <si>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</si>
  <si>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</si>
  <si>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</si>
  <si>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</si>
  <si>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</si>
  <si>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</si>
  <si>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</si>
  <si>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</si>
  <si>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</si>
  <si>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</si>
  <si>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</si>
  <si>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</si>
  <si>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</si>
  <si>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</si>
  <si>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</si>
  <si>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</si>
  <si>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</si>
  <si>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</si>
  <si>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</si>
  <si>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</si>
  <si>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</si>
  <si>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</si>
  <si>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</si>
  <si>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</si>
  <si>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</si>
  <si>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</si>
  <si>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</si>
  <si>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</si>
  <si>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</si>
  <si>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</si>
  <si>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</si>
  <si>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</si>
  <si>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</si>
  <si>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</si>
  <si>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</si>
  <si>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</si>
  <si>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</si>
  <si>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</si>
  <si>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</si>
  <si>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</si>
  <si>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</si>
  <si>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</si>
  <si>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</si>
  <si>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</si>
  <si>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</si>
  <si>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</si>
  <si>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</si>
  <si>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</si>
  <si>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</si>
  <si>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</si>
  <si>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</si>
  <si>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</si>
  <si>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</si>
  <si>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</si>
  <si>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</si>
  <si>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</si>
  <si>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</si>
  <si>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</si>
  <si>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</si>
  <si>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</si>
  <si>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</si>
  <si>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</si>
  <si>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</si>
  <si>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</si>
  <si>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</si>
  <si>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</si>
  <si>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</si>
  <si>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</si>
  <si>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</si>
  <si>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</si>
  <si>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</si>
  <si>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</si>
  <si>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</si>
  <si>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</si>
  <si>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</si>
  <si>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</si>
  <si>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</si>
  <si>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</si>
  <si>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</si>
  <si>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</si>
  <si>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</si>
  <si>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</si>
  <si>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</si>
  <si>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</si>
  <si>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</si>
  <si>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</si>
  <si>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</si>
  <si>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</si>
  <si>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</si>
  <si>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</si>
  <si>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</si>
  <si>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</si>
  <si>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</si>
  <si>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</si>
  <si>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</si>
  <si>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</si>
  <si>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</si>
  <si>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</si>
  <si>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</si>
  <si>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</si>
  <si>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</si>
  <si>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</si>
  <si>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</si>
  <si>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</si>
  <si>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</si>
  <si>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</si>
  <si>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</si>
  <si>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</si>
  <si>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</si>
  <si>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</si>
  <si>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</si>
  <si>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</si>
  <si>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</si>
  <si>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</si>
  <si>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</si>
  <si>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</si>
  <si>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</si>
  <si>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</si>
  <si>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</si>
  <si>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</si>
  <si>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</si>
  <si>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</si>
  <si>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</si>
  <si>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</si>
  <si>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</si>
  <si>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</si>
  <si>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</si>
  <si>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</si>
  <si>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</si>
  <si>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</si>
  <si>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</si>
  <si>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</si>
  <si>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</si>
  <si>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</si>
  <si>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</si>
  <si>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</si>
  <si>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</si>
  <si>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</si>
  <si>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</si>
  <si>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</si>
  <si>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</si>
  <si>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</si>
  <si>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</si>
  <si>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</si>
  <si>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</si>
  <si>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</si>
  <si>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</si>
  <si>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</si>
  <si>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</si>
  <si>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</si>
  <si>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</si>
  <si>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</si>
  <si>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</si>
  <si>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</si>
  <si>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</si>
  <si>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</si>
  <si>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</si>
  <si>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</si>
  <si>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</si>
  <si>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</si>
  <si>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</si>
  <si>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</si>
  <si>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</si>
  <si>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</si>
  <si>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</si>
  <si>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</si>
  <si>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</si>
  <si>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</si>
  <si>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</si>
  <si>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</si>
  <si>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</si>
  <si>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</si>
  <si>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</si>
  <si>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</si>
  <si>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</si>
  <si>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</si>
  <si>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</si>
  <si>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</si>
  <si>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</si>
  <si>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</si>
  <si>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</si>
  <si>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</si>
  <si>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</si>
  <si>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</si>
  <si>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</si>
  <si>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</si>
  <si>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</si>
  <si>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</si>
  <si>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</si>
  <si>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</si>
  <si>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</si>
  <si>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</si>
  <si>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</si>
  <si>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</si>
  <si>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</si>
  <si>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</si>
  <si>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</si>
  <si>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</si>
  <si>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</si>
  <si>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</si>
  <si>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</si>
  <si>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</si>
  <si>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</si>
  <si>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</si>
  <si>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</si>
  <si>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</si>
  <si>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</si>
  <si>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</si>
  <si>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</si>
  <si>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</si>
  <si>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</si>
  <si>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</si>
  <si>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</si>
  <si>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</si>
  <si>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</si>
  <si>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</si>
  <si>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</si>
  <si>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</si>
  <si>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</si>
  <si>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</si>
  <si>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</si>
  <si>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</si>
  <si>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</si>
  <si>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</si>
  <si>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</si>
  <si>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</si>
  <si>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</si>
  <si>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</si>
  <si>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</si>
  <si>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</si>
  <si>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</si>
  <si>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</si>
  <si>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</si>
  <si>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</si>
  <si>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</si>
  <si>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</si>
  <si>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</si>
  <si>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</si>
  <si>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</si>
  <si>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</si>
  <si>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</si>
  <si>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</si>
  <si>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</si>
  <si>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</si>
  <si>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</si>
  <si>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</si>
  <si>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</si>
  <si>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</si>
  <si>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</si>
  <si>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</si>
  <si>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</si>
  <si>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</si>
  <si>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</si>
  <si>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</si>
  <si>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</si>
  <si>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</si>
  <si>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</si>
  <si>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</si>
  <si>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</si>
  <si>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</si>
  <si>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</si>
  <si>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</si>
  <si>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</si>
  <si>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</si>
  <si>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</si>
  <si>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</si>
  <si>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</si>
  <si>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</si>
  <si>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</si>
  <si>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</si>
  <si>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</si>
  <si>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</si>
  <si>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</si>
  <si>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</si>
  <si>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</si>
  <si>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</si>
  <si>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</si>
  <si>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</si>
  <si>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</si>
  <si>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</si>
  <si>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</si>
  <si>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</si>
  <si>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</si>
  <si>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</si>
  <si>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</si>
  <si>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</si>
  <si>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</si>
  <si>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</si>
  <si>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</si>
  <si>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</si>
  <si>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</si>
  <si>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</si>
  <si>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</si>
  <si>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</si>
  <si>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</si>
  <si>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</si>
  <si>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</si>
  <si>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</si>
  <si>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</si>
  <si>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</si>
  <si>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</si>
  <si>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</si>
  <si>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</si>
  <si>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</si>
  <si>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</si>
  <si>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</si>
  <si>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</si>
  <si>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</si>
  <si>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</si>
  <si>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</si>
  <si>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</si>
  <si>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</si>
  <si>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</si>
  <si>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</si>
  <si>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</si>
  <si>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</si>
  <si>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</si>
  <si>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</si>
  <si>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</si>
  <si>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</si>
  <si>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</si>
  <si>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</si>
  <si>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</si>
  <si>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</si>
  <si>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</si>
  <si>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</si>
  <si>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</si>
  <si>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</si>
  <si>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</si>
  <si>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</si>
  <si>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</si>
  <si>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</si>
  <si>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</si>
  <si>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</si>
  <si>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</si>
  <si>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</si>
  <si>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</si>
  <si>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</si>
  <si>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</si>
  <si>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</si>
  <si>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</si>
  <si>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</si>
  <si>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</si>
  <si>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</si>
  <si>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</si>
  <si>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</si>
  <si>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</si>
  <si>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</si>
  <si>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</si>
  <si>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</si>
  <si>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</si>
  <si>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</si>
  <si>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</si>
  <si>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</si>
  <si>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</si>
  <si>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</si>
  <si>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</si>
  <si>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</si>
  <si>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</si>
  <si>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</si>
  <si>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</si>
  <si>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</si>
  <si>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</si>
  <si>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</si>
  <si>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</si>
  <si>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</si>
  <si>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</si>
  <si>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</si>
  <si>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</si>
  <si>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</si>
  <si>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</si>
  <si>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</si>
  <si>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</si>
  <si>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</si>
  <si>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</si>
  <si>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</si>
  <si>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</si>
  <si>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</si>
  <si>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</si>
  <si>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</si>
  <si>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</si>
  <si>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</si>
  <si>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</si>
  <si>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</si>
  <si>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</si>
  <si>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</si>
  <si>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</si>
  <si>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</si>
  <si>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</si>
  <si>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</si>
  <si>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</si>
  <si>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</si>
  <si>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</si>
  <si>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</si>
  <si>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</si>
  <si>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</si>
  <si>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</si>
  <si>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</si>
  <si>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</si>
  <si>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</si>
  <si>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</si>
  <si>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</si>
  <si>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</si>
  <si>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</si>
  <si>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</si>
  <si>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</si>
  <si>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</si>
  <si>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</si>
  <si>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</si>
  <si>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</si>
  <si>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</si>
  <si>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</si>
  <si>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</si>
  <si>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</si>
  <si>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</si>
  <si>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</si>
  <si>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</si>
  <si>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</si>
  <si>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</si>
  <si>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</si>
  <si>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</si>
  <si>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</si>
  <si>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</si>
  <si>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</si>
  <si>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</si>
  <si>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</si>
  <si>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</si>
  <si>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</si>
  <si>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</si>
  <si>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</si>
  <si>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</si>
  <si>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</si>
  <si>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</si>
  <si>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</si>
  <si>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</si>
  <si>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</si>
  <si>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</si>
  <si>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</si>
  <si>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</si>
  <si>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</si>
  <si>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</si>
  <si>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</si>
  <si>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</si>
  <si>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</si>
  <si>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</si>
  <si>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</si>
  <si>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</si>
  <si>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</si>
  <si>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</si>
  <si>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</si>
  <si>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</si>
  <si>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</si>
  <si>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</si>
  <si>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</si>
  <si>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</si>
  <si>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</si>
  <si>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</si>
  <si>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</si>
  <si>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</si>
  <si>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</si>
  <si>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</si>
  <si>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</si>
  <si>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</si>
  <si>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</si>
  <si>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</si>
  <si>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</si>
  <si>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</si>
  <si>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</si>
  <si>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</si>
  <si>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</si>
  <si>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</si>
  <si>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</si>
  <si>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</si>
  <si>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</si>
  <si>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</si>
  <si>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</si>
  <si>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</si>
  <si>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</si>
  <si>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</si>
  <si>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</si>
  <si>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</si>
  <si>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</si>
  <si>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</si>
  <si>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</si>
  <si>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</si>
  <si>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</si>
  <si>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</si>
  <si>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</si>
  <si>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</si>
  <si>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</si>
  <si>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</si>
  <si>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</si>
  <si>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</si>
  <si>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</si>
  <si>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</si>
  <si>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</si>
  <si>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</si>
  <si>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</si>
  <si>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</si>
  <si>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</si>
  <si>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</si>
  <si>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</si>
  <si>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</si>
  <si>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</si>
  <si>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</si>
  <si>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</si>
  <si>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</si>
  <si>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</si>
  <si>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</si>
  <si>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</si>
  <si>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</si>
  <si>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</si>
  <si>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</si>
  <si>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</si>
  <si>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</si>
  <si>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</si>
  <si>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</si>
  <si>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</si>
  <si>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</si>
  <si>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</si>
  <si>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</si>
  <si>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</si>
  <si>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</si>
  <si>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</si>
  <si>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</si>
  <si>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</si>
  <si>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</si>
  <si>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</si>
  <si>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</si>
  <si>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</si>
  <si>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</si>
  <si>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</si>
  <si>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</si>
  <si>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</si>
  <si>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</si>
  <si>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</si>
  <si>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</si>
  <si>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</si>
  <si>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</si>
  <si>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</si>
  <si>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</si>
  <si>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</si>
  <si>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</si>
  <si>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</si>
  <si>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</si>
  <si>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</si>
  <si>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</si>
  <si>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</si>
  <si>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</si>
  <si>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</si>
  <si>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</si>
  <si>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</si>
  <si>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</si>
  <si>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</si>
  <si>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</si>
  <si>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</si>
  <si>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</si>
  <si>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</si>
  <si>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</si>
  <si>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</si>
  <si>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</si>
  <si>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</si>
  <si>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</si>
  <si>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</si>
  <si>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</si>
  <si>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</si>
  <si>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</si>
  <si>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</si>
  <si>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</si>
  <si>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</si>
  <si>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</si>
  <si>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</si>
  <si>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</si>
  <si>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</si>
  <si>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</si>
  <si>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</si>
  <si>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</si>
  <si>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</si>
  <si>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</si>
  <si>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</si>
  <si>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</si>
  <si>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</si>
  <si>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</si>
  <si>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</si>
  <si>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</si>
  <si>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</si>
  <si>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</si>
  <si>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</si>
  <si>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</si>
  <si>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</si>
  <si>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</si>
  <si>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</si>
  <si>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</si>
  <si>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</si>
  <si>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</si>
  <si>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</si>
  <si>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</si>
  <si>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</si>
  <si>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</si>
  <si>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</si>
  <si>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</si>
  <si>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</si>
  <si>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</si>
  <si>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</si>
  <si>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</si>
  <si>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</si>
  <si>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</si>
  <si>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</si>
  <si>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</si>
  <si>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</si>
  <si>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</si>
  <si>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</si>
  <si>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</si>
  <si>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</si>
  <si>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</si>
  <si>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</si>
  <si>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</si>
  <si>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</si>
  <si>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</si>
  <si>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</si>
  <si>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</si>
  <si>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</si>
  <si>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</si>
  <si>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</si>
  <si>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</si>
  <si>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</si>
  <si>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</si>
  <si>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</si>
  <si>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</si>
  <si>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</si>
  <si>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</si>
  <si>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</si>
  <si>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</si>
  <si>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</si>
  <si>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</si>
  <si>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</si>
  <si>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</si>
  <si>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</si>
  <si>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</si>
  <si>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</si>
  <si>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</si>
  <si>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</si>
  <si>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</si>
  <si>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</si>
  <si>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</si>
  <si>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</si>
  <si>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</si>
  <si>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</si>
  <si>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</si>
  <si>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</si>
  <si>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</si>
  <si>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</si>
  <si>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</si>
  <si>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</si>
  <si>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</si>
  <si>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</si>
  <si>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</si>
  <si>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</si>
  <si>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</si>
  <si>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</si>
  <si>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</si>
  <si>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</si>
  <si>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</si>
  <si>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</si>
  <si>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</si>
  <si>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</si>
  <si>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</si>
  <si>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</si>
  <si>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</si>
  <si>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</si>
  <si>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</si>
  <si>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</si>
  <si>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</si>
  <si>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</si>
  <si>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</si>
  <si>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</si>
  <si>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</si>
  <si>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</si>
  <si>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</si>
  <si>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</si>
  <si>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</si>
  <si>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</si>
  <si>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</si>
  <si>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</si>
  <si>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</si>
  <si>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</si>
  <si>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</si>
  <si>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</si>
  <si>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</si>
  <si>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</si>
  <si>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</si>
  <si>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</si>
  <si>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</si>
  <si>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</si>
  <si>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</si>
  <si>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</si>
  <si>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</si>
  <si>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</si>
  <si>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</si>
  <si>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</si>
  <si>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</si>
  <si>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</si>
  <si>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</si>
  <si>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</si>
  <si>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</si>
  <si>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</si>
  <si>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</si>
  <si>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</si>
  <si>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</si>
  <si>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</si>
  <si>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</si>
  <si>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</si>
  <si>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</si>
  <si>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</si>
  <si>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</si>
  <si>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</si>
  <si>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</si>
  <si>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</si>
  <si>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</si>
  <si>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</si>
  <si>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</si>
  <si>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</si>
  <si>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</si>
  <si>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</si>
  <si>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</si>
  <si>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</si>
  <si>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</si>
  <si>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</si>
  <si>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</si>
  <si>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</si>
  <si>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</si>
  <si>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</si>
  <si>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</si>
  <si>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</si>
  <si>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</si>
  <si>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</si>
  <si>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</si>
  <si>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</si>
  <si>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</si>
  <si>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</si>
  <si>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</si>
  <si>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</si>
  <si>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</si>
  <si>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</si>
  <si>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</si>
  <si>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</si>
  <si>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</si>
  <si>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</si>
  <si>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</si>
  <si>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</si>
  <si>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</si>
  <si>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</si>
  <si>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</si>
  <si>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</si>
  <si>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</si>
  <si>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</si>
  <si>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</si>
  <si>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</si>
  <si>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</si>
  <si>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</si>
  <si>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</si>
  <si>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</si>
  <si>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</si>
  <si>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</si>
  <si>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</si>
  <si>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</si>
  <si>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</si>
  <si>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</si>
  <si>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</si>
  <si>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</si>
  <si>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</si>
  <si>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</si>
  <si>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</si>
  <si>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</si>
  <si>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</si>
  <si>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</si>
  <si>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</si>
  <si>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</si>
  <si>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</si>
  <si>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</si>
  <si>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</si>
  <si>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</si>
  <si>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</si>
  <si>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</si>
  <si>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</si>
  <si>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</si>
  <si>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</si>
  <si>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</si>
  <si>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</si>
  <si>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</si>
  <si>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</si>
  <si>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</si>
  <si>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</si>
  <si>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</si>
  <si>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</si>
  <si>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</si>
  <si>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</si>
  <si>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</si>
  <si>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</si>
  <si>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</si>
  <si>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</si>
  <si>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</si>
  <si>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</si>
  <si>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</si>
  <si>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</si>
  <si>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</si>
  <si>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</si>
  <si>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</si>
  <si>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</si>
  <si>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</si>
  <si>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</si>
  <si>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</si>
  <si>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</si>
  <si>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</si>
  <si>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</si>
  <si>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</si>
  <si>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</si>
  <si>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</si>
  <si>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</si>
  <si>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</si>
  <si>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</si>
  <si>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</si>
  <si>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</si>
  <si>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</si>
  <si>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</si>
  <si>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</si>
  <si>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</si>
  <si>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</si>
  <si>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</si>
  <si>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</si>
  <si>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</si>
  <si>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</si>
  <si>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</si>
  <si>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</si>
  <si>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</si>
  <si>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</si>
  <si>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</si>
  <si>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</si>
  <si>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</si>
  <si>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</si>
  <si>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</si>
  <si>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</si>
  <si>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</si>
  <si>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</si>
  <si>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</si>
  <si>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</si>
  <si>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</si>
  <si>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</si>
  <si>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</si>
  <si>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</si>
  <si>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</si>
  <si>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</si>
  <si>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</si>
  <si>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</si>
  <si>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</si>
  <si>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</si>
  <si>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</si>
  <si>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</si>
  <si>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</si>
  <si>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</si>
  <si>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</si>
  <si>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</si>
  <si>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</si>
  <si>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</si>
  <si>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</si>
  <si>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</si>
  <si>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</si>
  <si>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</si>
  <si>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</si>
  <si>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</si>
  <si>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</si>
  <si>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</si>
  <si>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</si>
  <si>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</si>
  <si>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</si>
  <si>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</si>
  <si>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</si>
  <si>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</si>
  <si>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</si>
  <si>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</si>
  <si>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</si>
  <si>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</si>
  <si>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</si>
  <si>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</si>
  <si>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</si>
  <si>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</si>
  <si>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</si>
  <si>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</si>
  <si>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</si>
  <si>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</si>
  <si>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</si>
  <si>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</si>
  <si>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</si>
  <si>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</si>
  <si>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</si>
  <si>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</si>
  <si>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</si>
  <si>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</si>
  <si>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</si>
  <si>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</si>
  <si>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</si>
  <si>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</si>
  <si>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</si>
  <si>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</si>
  <si>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</si>
  <si>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</si>
  <si>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</si>
  <si>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</si>
  <si>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</si>
  <si>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</si>
  <si>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</si>
  <si>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</si>
  <si>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</si>
  <si>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</si>
  <si>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</si>
  <si>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</si>
  <si>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</si>
  <si>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</si>
  <si>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</si>
  <si>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</si>
  <si>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</si>
  <si>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</si>
  <si>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</si>
  <si>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</si>
  <si>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</si>
  <si>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</si>
  <si>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</si>
  <si>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</si>
  <si>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</si>
  <si>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</si>
  <si>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</si>
  <si>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</si>
  <si>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</si>
  <si>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</si>
  <si>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</si>
  <si>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</si>
  <si>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</si>
  <si>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</si>
  <si>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</si>
  <si>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</si>
  <si>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</si>
  <si>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</si>
  <si>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</si>
  <si>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</si>
  <si>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</si>
  <si>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</si>
  <si>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</si>
  <si>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</si>
  <si>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</si>
  <si>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</si>
  <si>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</si>
  <si>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</si>
  <si>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</si>
  <si>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</si>
  <si>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</si>
  <si>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</si>
  <si>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</si>
  <si>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</si>
  <si>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</si>
  <si>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</si>
  <si>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</si>
  <si>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</si>
  <si>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</si>
  <si>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</si>
  <si>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</si>
  <si>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</si>
  <si>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</si>
  <si>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</si>
  <si>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</si>
  <si>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</si>
  <si>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</si>
  <si>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</si>
  <si>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</si>
  <si>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</si>
  <si>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</si>
  <si>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</si>
  <si>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</si>
  <si>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</si>
  <si>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</si>
  <si>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</si>
  <si>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</si>
  <si>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</si>
  <si>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</si>
  <si>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</si>
  <si>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</si>
  <si>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</si>
  <si>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</si>
  <si>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</si>
  <si>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</si>
  <si>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</si>
  <si>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</si>
  <si>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</si>
  <si>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</si>
  <si>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</si>
  <si>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</si>
  <si>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</si>
  <si>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</si>
  <si>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</si>
  <si>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</si>
  <si>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</si>
  <si>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</si>
  <si>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</si>
  <si>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</si>
  <si>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</si>
  <si>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</si>
  <si>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</si>
  <si>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</si>
  <si>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</si>
  <si>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</si>
  <si>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</si>
  <si>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</si>
  <si>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</si>
  <si>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</si>
  <si>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</si>
  <si>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</si>
  <si>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</si>
  <si>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</si>
  <si>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</si>
  <si>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</si>
  <si>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</si>
  <si>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</si>
  <si>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</si>
  <si>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</si>
  <si>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</si>
  <si>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</si>
  <si>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</si>
  <si>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</si>
  <si>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</si>
  <si>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</si>
  <si>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</si>
  <si>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</si>
  <si>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</si>
  <si>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</si>
  <si>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</si>
  <si>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</si>
  <si>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</si>
  <si>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</si>
  <si>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</si>
  <si>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</si>
  <si>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</si>
  <si>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</si>
  <si>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</si>
  <si>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</si>
  <si>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</si>
  <si>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</si>
  <si>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</si>
  <si>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</si>
  <si>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</si>
  <si>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</si>
  <si>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</si>
  <si>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</si>
  <si>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</si>
  <si>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</si>
  <si>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</si>
  <si>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</si>
  <si>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</si>
  <si>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</si>
  <si>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</si>
  <si>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</si>
  <si>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</si>
  <si>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</si>
  <si>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</si>
  <si>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</si>
  <si>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</si>
  <si>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</si>
  <si>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</si>
  <si>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</si>
  <si>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</si>
  <si>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</si>
  <si>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</si>
  <si>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</si>
  <si>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</si>
  <si>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</si>
  <si>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</si>
  <si>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</si>
  <si>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</si>
  <si>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</si>
  <si>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</si>
  <si>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</si>
  <si>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</si>
  <si>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</si>
  <si>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</si>
  <si>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</si>
  <si>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</si>
  <si>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</si>
  <si>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</si>
  <si>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</si>
  <si>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</si>
  <si>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</si>
  <si>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</si>
  <si>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</si>
  <si>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</si>
  <si>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</si>
  <si>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</si>
  <si>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</si>
  <si>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</si>
  <si>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</si>
  <si>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</si>
  <si>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</si>
  <si>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</si>
  <si>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</si>
  <si>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</si>
  <si>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</si>
  <si>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</si>
  <si>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</si>
  <si>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</si>
  <si>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</si>
  <si>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</si>
  <si>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</si>
  <si>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</si>
  <si>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</si>
  <si>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</si>
  <si>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</si>
  <si>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</si>
  <si>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</si>
  <si>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</si>
  <si>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</si>
  <si>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</si>
  <si>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</si>
  <si>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</si>
  <si>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</si>
  <si>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</si>
  <si>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</si>
  <si>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</si>
  <si>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</si>
  <si>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</si>
  <si>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</si>
  <si>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</si>
  <si>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</si>
  <si>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</si>
  <si>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</si>
  <si>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</si>
  <si>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</si>
  <si>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</si>
  <si>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</si>
  <si>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</si>
  <si>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</si>
  <si>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</si>
  <si>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</si>
  <si>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</si>
  <si>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</si>
  <si>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</si>
  <si>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</si>
  <si>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</si>
  <si>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</si>
  <si>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</si>
  <si>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</si>
  <si>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</si>
  <si>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</si>
  <si>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</si>
  <si>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</si>
  <si>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</si>
  <si>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</si>
  <si>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</si>
  <si>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</si>
  <si>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</si>
  <si>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</si>
  <si>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</si>
  <si>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</si>
  <si>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</si>
  <si>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</si>
  <si>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</si>
  <si>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</si>
  <si>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</si>
  <si>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</si>
  <si>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</si>
  <si>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</si>
  <si>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</si>
  <si>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</si>
  <si>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</si>
  <si>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</si>
  <si>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</si>
  <si>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</si>
  <si>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</si>
  <si>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</si>
  <si>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</si>
  <si>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</si>
  <si>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</si>
  <si>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</si>
  <si>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</si>
  <si>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</si>
  <si>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</si>
  <si>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</si>
  <si>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</si>
  <si>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</si>
  <si>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</si>
  <si>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</si>
  <si>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</si>
  <si>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</si>
  <si>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</si>
  <si>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</si>
  <si>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</si>
  <si>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</si>
  <si>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</si>
  <si>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</si>
  <si>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</si>
  <si>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</si>
  <si>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</si>
  <si>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</si>
  <si>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</si>
  <si>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</si>
  <si>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</si>
  <si>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</si>
  <si>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</si>
  <si>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</si>
  <si>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</si>
  <si>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</si>
  <si>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</si>
  <si>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</si>
  <si>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</si>
  <si>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</si>
  <si>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</si>
  <si>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</si>
  <si>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</si>
  <si>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</si>
  <si>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</si>
  <si>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</si>
  <si>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</si>
  <si>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</si>
  <si>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</si>
  <si>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</si>
  <si>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</si>
  <si>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</si>
  <si>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</si>
  <si>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</si>
  <si>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</si>
  <si>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</si>
  <si>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</si>
  <si>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</si>
  <si>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</si>
  <si>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</si>
  <si>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</si>
  <si>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</si>
  <si>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</si>
  <si>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</si>
  <si>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</si>
  <si>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</si>
  <si>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</si>
  <si>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</si>
  <si>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</si>
  <si>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</si>
  <si>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</si>
  <si>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</si>
  <si>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</si>
  <si>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</si>
  <si>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</si>
  <si>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</si>
  <si>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</si>
  <si>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</si>
  <si>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</si>
  <si>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</si>
  <si>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</si>
  <si>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</si>
  <si>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</si>
  <si>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</si>
  <si>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</si>
  <si>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</si>
  <si>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</si>
  <si>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</si>
  <si>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</si>
  <si>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</si>
  <si>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</si>
  <si>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</si>
  <si>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</si>
  <si>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</si>
  <si>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</si>
  <si>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</si>
  <si>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</si>
  <si>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</si>
  <si>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</si>
  <si>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</si>
  <si>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</si>
  <si>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</si>
  <si>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</si>
  <si>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</si>
  <si>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</si>
  <si>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</si>
  <si>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</si>
  <si>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</si>
  <si>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</si>
  <si>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</si>
  <si>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</si>
  <si>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</si>
  <si>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</si>
  <si>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</si>
  <si>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</si>
  <si>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</si>
  <si>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</si>
  <si>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</si>
  <si>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</si>
  <si>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</si>
  <si>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</si>
  <si>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</si>
  <si>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</si>
  <si>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</si>
  <si>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</si>
  <si>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</si>
  <si>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</si>
  <si>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</si>
  <si>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</si>
  <si>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</si>
  <si>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</si>
  <si>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</si>
  <si>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</si>
  <si>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</si>
  <si>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</si>
  <si>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</si>
  <si>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</si>
  <si>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</si>
  <si>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</si>
  <si>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</si>
  <si>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</si>
  <si>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</si>
  <si>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</si>
  <si>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</si>
  <si>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</si>
  <si>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</si>
  <si>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</si>
  <si>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</si>
  <si>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</si>
  <si>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</si>
  <si>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</si>
  <si>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</si>
  <si>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</si>
  <si>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</si>
  <si>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</si>
  <si>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</si>
  <si>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</si>
  <si>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</si>
  <si>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</si>
  <si>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</si>
  <si>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</si>
  <si>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</si>
  <si>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</si>
  <si>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</si>
  <si>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</si>
  <si>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</si>
  <si>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</si>
  <si>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</si>
  <si>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</si>
  <si>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</si>
  <si>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</si>
  <si>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</si>
  <si>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</si>
  <si>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</si>
  <si>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</si>
  <si>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</si>
  <si>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</si>
  <si>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</si>
  <si>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</si>
  <si>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</si>
  <si>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</si>
  <si>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</si>
  <si>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</si>
  <si>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</si>
  <si>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</si>
  <si>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</si>
  <si>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</si>
  <si>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</si>
  <si>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</si>
  <si>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</si>
  <si>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</si>
  <si>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</si>
  <si>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</si>
  <si>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</si>
  <si>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</si>
  <si>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</si>
  <si>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</si>
  <si>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</si>
  <si>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</si>
  <si>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</si>
  <si>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</si>
  <si>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</si>
  <si>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</si>
  <si>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</si>
  <si>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</si>
  <si>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</si>
  <si>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</si>
  <si>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</si>
  <si>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</si>
  <si>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</si>
  <si>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</si>
  <si>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</si>
  <si>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</si>
  <si>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</si>
  <si>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</si>
  <si>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</si>
  <si>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</si>
  <si>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</si>
  <si>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</si>
  <si>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</si>
  <si>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</si>
  <si>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</si>
  <si>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</si>
  <si>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</si>
  <si>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</si>
  <si>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</si>
  <si>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</si>
  <si>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</si>
  <si>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</si>
  <si>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</si>
  <si>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</si>
  <si>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</si>
  <si>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</si>
  <si>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</si>
  <si>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</si>
  <si>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</si>
  <si>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</si>
  <si>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</si>
  <si>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</si>
  <si>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</si>
  <si>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</si>
  <si>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</si>
  <si>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</si>
  <si>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</si>
  <si>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</si>
  <si>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</si>
  <si>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</si>
  <si>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</si>
  <si>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</si>
  <si>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</si>
  <si>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</si>
  <si>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</si>
  <si>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</si>
  <si>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</si>
  <si>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</si>
  <si>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</si>
  <si>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</si>
  <si>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</si>
  <si>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</si>
  <si>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</si>
  <si>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</si>
  <si>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</si>
  <si>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</si>
  <si>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</si>
  <si>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</si>
  <si>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</si>
  <si>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</si>
  <si>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</si>
  <si>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</si>
  <si>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</si>
  <si>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</si>
  <si>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</si>
  <si>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</si>
  <si>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</si>
  <si>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</si>
  <si>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</si>
  <si>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</si>
  <si>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</si>
  <si>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</si>
  <si>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</si>
  <si>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</si>
  <si>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</si>
  <si>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</si>
  <si>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</si>
  <si>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</si>
  <si>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</si>
  <si>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</si>
  <si>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</si>
  <si>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</si>
  <si>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</si>
  <si>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</si>
  <si>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</si>
  <si>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</si>
  <si>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</si>
  <si>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</si>
  <si>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</si>
  <si>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</si>
  <si>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</si>
  <si>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</si>
  <si>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</si>
  <si>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</si>
  <si>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</si>
  <si>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</si>
  <si>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</si>
  <si>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</si>
  <si>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</si>
  <si>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</si>
  <si>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</si>
  <si>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</si>
  <si>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</si>
  <si>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</si>
  <si>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</si>
  <si>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</si>
  <si>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</si>
  <si>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</si>
  <si>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</si>
  <si>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</si>
  <si>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</si>
  <si>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</si>
  <si>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</si>
  <si>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</si>
  <si>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</si>
  <si>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</si>
  <si>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</si>
  <si>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</si>
  <si>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</si>
  <si>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</si>
  <si>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</si>
  <si>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</si>
  <si>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</si>
  <si>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</si>
  <si>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</si>
  <si>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</si>
  <si>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</si>
  <si>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</si>
  <si>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</si>
  <si>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</si>
  <si>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</si>
  <si>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</si>
  <si>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</si>
  <si>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</si>
  <si>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</si>
  <si>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</si>
  <si>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</si>
  <si>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</si>
  <si>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</si>
  <si>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</si>
  <si>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</si>
  <si>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</si>
  <si>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</si>
  <si>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</si>
  <si>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</si>
  <si>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</si>
  <si>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</si>
  <si>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</si>
  <si>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</si>
  <si>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</si>
  <si>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</si>
  <si>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</si>
  <si>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</si>
  <si>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</si>
  <si>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</si>
  <si>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</si>
  <si>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</si>
  <si>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</si>
  <si>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</si>
  <si>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</si>
  <si>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</si>
  <si>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</si>
  <si>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</si>
  <si>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</si>
  <si>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</si>
  <si>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</si>
  <si>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</si>
  <si>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</si>
  <si>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</si>
  <si>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</si>
  <si>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</si>
  <si>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</si>
  <si>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</si>
  <si>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</si>
  <si>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</si>
  <si>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</si>
  <si>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</si>
  <si>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</si>
  <si>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</si>
  <si>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</si>
  <si>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</si>
  <si>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</si>
  <si>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</si>
  <si>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</si>
  <si>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</si>
  <si>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</si>
  <si>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</si>
  <si>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</si>
  <si>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</si>
  <si>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</si>
  <si>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</si>
  <si>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</si>
  <si>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</si>
  <si>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</si>
  <si>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</si>
  <si>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</si>
  <si>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</si>
  <si>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</si>
  <si>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</si>
  <si>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</si>
  <si>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</si>
  <si>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</si>
  <si>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</si>
  <si>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</si>
  <si>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</si>
  <si>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</si>
  <si>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</si>
  <si>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</si>
  <si>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</si>
  <si>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</si>
  <si>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</si>
  <si>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</si>
  <si>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</si>
  <si>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</si>
  <si>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</si>
  <si>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</si>
  <si>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</si>
  <si>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</si>
  <si>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</si>
  <si>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</si>
  <si>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</si>
  <si>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</si>
  <si>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</si>
  <si>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</si>
  <si>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</si>
  <si>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</si>
  <si>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</si>
  <si>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</si>
  <si>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</si>
  <si>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</si>
  <si>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</si>
  <si>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</si>
  <si>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</si>
  <si>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</si>
  <si>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</si>
  <si>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</si>
  <si>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</si>
  <si>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</si>
  <si>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</si>
  <si>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</si>
  <si>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</si>
  <si>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</si>
  <si>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</si>
  <si>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</si>
  <si>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</si>
  <si>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</si>
  <si>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</si>
  <si>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</si>
  <si>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</si>
  <si>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</si>
  <si>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</si>
  <si>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</si>
  <si>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</si>
  <si>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</si>
  <si>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</si>
  <si>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</si>
  <si>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</si>
  <si>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</si>
  <si>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</si>
  <si>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</si>
  <si>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</si>
  <si>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</si>
  <si>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</si>
  <si>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</si>
  <si>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</si>
  <si>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</si>
  <si>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</si>
  <si>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</si>
  <si>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</si>
  <si>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</si>
  <si>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</si>
  <si>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</si>
  <si>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</si>
  <si>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</si>
  <si>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</si>
  <si>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</si>
  <si>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</si>
  <si>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</si>
  <si>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</si>
  <si>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</si>
  <si>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</si>
  <si>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</si>
  <si>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</si>
  <si>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</si>
  <si>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</si>
  <si>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</si>
  <si>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</si>
  <si>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</si>
  <si>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</si>
  <si>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</si>
  <si>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</si>
  <si>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</si>
  <si>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</si>
  <si>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</si>
  <si>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</si>
  <si>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</si>
  <si>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</si>
  <si>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</si>
  <si>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</si>
  <si>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</si>
  <si>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</si>
  <si>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</si>
  <si>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</si>
  <si>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</si>
  <si>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</si>
  <si>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</si>
  <si>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</si>
  <si>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</si>
  <si>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</si>
  <si>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</si>
  <si>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</si>
  <si>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</si>
  <si>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</si>
  <si>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</si>
  <si>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</si>
  <si>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</si>
  <si>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</si>
  <si>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</si>
  <si>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</si>
  <si>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</si>
  <si>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</si>
  <si>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</si>
  <si>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</si>
  <si>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</si>
  <si>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</si>
  <si>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</si>
  <si>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</si>
  <si>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</si>
  <si>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</si>
  <si>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</si>
  <si>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</si>
  <si>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</si>
  <si>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</si>
  <si>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</si>
  <si>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</si>
  <si>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</si>
  <si>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</si>
  <si>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</si>
  <si>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</si>
  <si>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</si>
  <si>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</si>
  <si>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</si>
  <si>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</si>
  <si>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</si>
  <si>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</si>
  <si>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</si>
  <si>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</si>
  <si>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</si>
  <si>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</si>
  <si>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</si>
  <si>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</si>
  <si>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</si>
  <si>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</si>
  <si>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</si>
  <si>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</si>
  <si>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</si>
  <si>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</si>
  <si>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</si>
  <si>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</si>
  <si>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</si>
  <si>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</si>
  <si>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</si>
  <si>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</si>
  <si>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</si>
  <si>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</si>
  <si>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</si>
  <si>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</si>
  <si>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</si>
  <si>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</si>
  <si>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</si>
  <si>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</si>
  <si>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</si>
  <si>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</si>
  <si>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</si>
  <si>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</si>
  <si>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</si>
  <si>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</si>
  <si>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</si>
  <si>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</si>
  <si>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</si>
  <si>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</si>
  <si>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</si>
  <si>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</si>
  <si>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</si>
  <si>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</si>
  <si>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</si>
  <si>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</si>
  <si>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</si>
  <si>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</si>
  <si>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</si>
  <si>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</si>
  <si>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</si>
  <si>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</si>
  <si>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</si>
  <si>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</si>
  <si>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</si>
  <si>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</si>
  <si>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</si>
  <si>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</si>
  <si>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</si>
  <si>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</si>
  <si>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</si>
  <si>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</si>
  <si>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</si>
  <si>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</si>
  <si>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</si>
  <si>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</si>
  <si>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</si>
  <si>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</si>
  <si>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</si>
  <si>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</si>
  <si>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</si>
  <si>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</si>
  <si>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</si>
  <si>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</si>
  <si>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</si>
  <si>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</si>
  <si>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</si>
  <si>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</si>
  <si>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</si>
  <si>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</si>
  <si>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</si>
  <si>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</si>
  <si>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</si>
  <si>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</si>
  <si>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</si>
  <si>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</si>
  <si>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</si>
  <si>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</si>
  <si>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</si>
  <si>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</si>
  <si>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</si>
  <si>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</si>
  <si>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</si>
  <si>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</si>
  <si>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</si>
  <si>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</si>
  <si>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</si>
  <si>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</si>
  <si>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</si>
  <si>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</si>
  <si>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</si>
  <si>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</si>
  <si>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</si>
  <si>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</si>
  <si>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</si>
  <si>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</si>
  <si>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</si>
  <si>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</si>
  <si>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</si>
  <si>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</si>
  <si>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</si>
  <si>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</si>
  <si>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</si>
  <si>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</si>
  <si>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</si>
  <si>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</si>
  <si>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</si>
  <si>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</si>
  <si>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</si>
  <si>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</si>
  <si>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</si>
  <si>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</si>
  <si>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</si>
  <si>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</si>
  <si>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</si>
  <si>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</si>
  <si>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</si>
  <si>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</si>
  <si>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</si>
  <si>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</si>
  <si>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</si>
  <si>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</si>
  <si>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</si>
  <si>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</si>
  <si>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</si>
  <si>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</si>
  <si>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</si>
  <si>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</si>
  <si>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</si>
  <si>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</si>
  <si>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</si>
  <si>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</si>
  <si>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</si>
  <si>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</si>
  <si>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</si>
  <si>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</si>
  <si>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</si>
  <si>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</si>
  <si>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</si>
  <si>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</si>
  <si>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</si>
  <si>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</si>
  <si>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</si>
  <si>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</si>
  <si>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</si>
  <si>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</si>
  <si>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</si>
  <si>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</si>
  <si>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</si>
  <si>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</si>
  <si>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</si>
  <si>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</si>
  <si>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</si>
  <si>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</si>
  <si>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</si>
  <si>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</si>
  <si>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</si>
  <si>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</si>
  <si>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</si>
  <si>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</si>
  <si>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</si>
  <si>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</si>
  <si>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</si>
  <si>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</si>
  <si>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</si>
  <si>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</si>
  <si>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</si>
  <si>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</si>
  <si>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</si>
  <si>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</si>
  <si>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</si>
  <si>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</si>
  <si>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</si>
  <si>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</si>
  <si>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</si>
  <si>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</si>
  <si>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</si>
  <si>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</si>
  <si>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</si>
  <si>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</si>
  <si>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</si>
  <si>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</si>
  <si>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</si>
  <si>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</si>
  <si>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</si>
  <si>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</si>
  <si>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</si>
  <si>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</si>
  <si>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</si>
  <si>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</si>
  <si>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</si>
  <si>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</si>
  <si>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</si>
  <si>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</si>
  <si>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</si>
  <si>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</si>
  <si>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</si>
  <si>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</si>
  <si>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</si>
  <si>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</si>
  <si>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</si>
  <si>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</si>
  <si>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</si>
  <si>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</si>
  <si>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</si>
  <si>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</si>
  <si>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</si>
  <si>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</si>
  <si>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</si>
  <si>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</si>
  <si>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</si>
  <si>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</si>
  <si>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</si>
  <si>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</si>
  <si>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</si>
  <si>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</si>
  <si>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</si>
  <si>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</si>
  <si>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</si>
  <si>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</si>
  <si>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</si>
  <si>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</si>
  <si>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</si>
  <si>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</si>
  <si>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</si>
  <si>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</si>
  <si>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</si>
  <si>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</si>
  <si>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</si>
  <si>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</si>
  <si>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</si>
  <si>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</si>
  <si>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</si>
  <si>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</si>
  <si>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</si>
  <si>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</si>
  <si>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</si>
  <si>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</si>
  <si>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</si>
  <si>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</si>
  <si>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</si>
  <si>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</si>
  <si>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</si>
  <si>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</si>
  <si>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</si>
  <si>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</si>
  <si>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</si>
  <si>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</si>
  <si>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</si>
  <si>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</si>
  <si>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</si>
  <si>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</si>
  <si>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</si>
  <si>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</si>
  <si>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</si>
  <si>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</si>
  <si>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</si>
  <si>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</si>
  <si>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</si>
  <si>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</si>
  <si>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</si>
  <si>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</si>
  <si>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</si>
  <si>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</si>
  <si>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</si>
  <si>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</si>
  <si>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</si>
  <si>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</si>
  <si>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</si>
  <si>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</si>
  <si>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</si>
  <si>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</si>
  <si>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</si>
  <si>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</si>
  <si>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</si>
  <si>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</si>
  <si>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</si>
  <si>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</si>
  <si>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</si>
  <si>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</si>
  <si>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</si>
  <si>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</si>
  <si>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</si>
  <si>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</si>
  <si>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</si>
  <si>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</si>
  <si>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</si>
  <si>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</si>
  <si>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</si>
  <si>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</si>
  <si>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</si>
  <si>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</si>
  <si>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</si>
  <si>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</si>
  <si>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</si>
  <si>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</si>
  <si>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</si>
  <si>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</si>
  <si>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</si>
  <si>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</si>
  <si>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</si>
  <si>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</si>
  <si>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</si>
  <si>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</si>
  <si>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</si>
  <si>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</si>
  <si>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</si>
  <si>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</si>
  <si>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</si>
  <si>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</si>
  <si>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</si>
  <si>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</si>
  <si>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</si>
  <si>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</si>
  <si>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</si>
  <si>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</si>
  <si>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</si>
  <si>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</si>
  <si>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</si>
  <si>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</si>
  <si>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</si>
  <si>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</si>
  <si>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</si>
  <si>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</si>
  <si>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</si>
  <si>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</si>
  <si>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</si>
  <si>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</si>
  <si>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</si>
  <si>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</si>
  <si>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</si>
  <si>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</si>
  <si>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</si>
  <si>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</si>
  <si>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</si>
  <si>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</si>
  <si>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</si>
  <si>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</si>
  <si>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</si>
  <si>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</si>
  <si>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</si>
  <si>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</si>
  <si>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</si>
  <si>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</si>
  <si>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</si>
  <si>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</si>
  <si>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</si>
  <si>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</si>
  <si>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</si>
  <si>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</si>
  <si>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</si>
  <si>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</si>
  <si>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</si>
  <si>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</si>
  <si>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</si>
  <si>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</si>
  <si>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</si>
  <si>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</si>
  <si>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</si>
  <si>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</si>
  <si>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</si>
  <si>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</si>
  <si>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</si>
  <si>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</si>
  <si>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</si>
  <si>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</si>
  <si>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</si>
  <si>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</si>
  <si>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</si>
  <si>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</si>
  <si>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</si>
  <si>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</si>
  <si>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</si>
  <si>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</si>
  <si>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</si>
  <si>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</si>
  <si>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</si>
  <si>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</si>
  <si>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</si>
  <si>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</si>
  <si>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</si>
  <si>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</si>
  <si>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</si>
  <si>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</si>
  <si>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</si>
  <si>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</si>
  <si>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</si>
  <si>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</si>
  <si>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</si>
  <si>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</si>
  <si>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</si>
  <si>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</si>
  <si>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</si>
  <si>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</si>
  <si>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</si>
  <si>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</si>
  <si>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</si>
  <si>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</si>
  <si>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</si>
  <si>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</si>
  <si>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</si>
  <si>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</si>
  <si>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</si>
  <si>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</si>
  <si>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</si>
  <si>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</si>
  <si>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</si>
  <si>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</si>
  <si>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</si>
  <si>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</si>
  <si>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</si>
  <si>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</si>
  <si>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</si>
  <si>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</si>
  <si>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</si>
  <si>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</si>
  <si>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</si>
  <si>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</si>
  <si>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</si>
  <si>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</si>
  <si>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</si>
  <si>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</si>
  <si>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</si>
  <si>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</si>
  <si>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</si>
  <si>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</si>
  <si>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</si>
  <si>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</si>
  <si>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</si>
  <si>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</si>
  <si>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</si>
  <si>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</si>
  <si>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</si>
  <si>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</si>
  <si>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</si>
  <si>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</si>
  <si>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</si>
  <si>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</si>
  <si>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</si>
  <si>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</si>
  <si>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</si>
  <si>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</si>
  <si>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</si>
  <si>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</si>
  <si>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</si>
  <si>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</si>
  <si>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</si>
  <si>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</si>
  <si>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</si>
  <si>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</si>
  <si>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</si>
  <si>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</si>
  <si>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</si>
  <si>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</si>
  <si>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</si>
  <si>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</si>
  <si>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</si>
  <si>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</si>
  <si>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</si>
  <si>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</si>
  <si>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</si>
  <si>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</si>
  <si>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</si>
  <si>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</si>
  <si>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</si>
  <si>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</si>
  <si>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</si>
  <si>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</si>
  <si>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</si>
  <si>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</si>
  <si>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</si>
  <si>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</si>
  <si>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</si>
  <si>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</si>
  <si>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</si>
  <si>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</si>
  <si>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</si>
  <si>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</si>
  <si>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</si>
  <si>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</si>
  <si>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</si>
  <si>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</si>
  <si>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</si>
  <si>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</si>
  <si>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</si>
  <si>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</si>
  <si>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</si>
  <si>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</si>
  <si>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</si>
  <si>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</si>
  <si>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</si>
  <si>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</si>
  <si>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</si>
  <si>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</si>
  <si>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</si>
  <si>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</si>
  <si>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</si>
  <si>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</si>
  <si>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</si>
  <si>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</si>
  <si>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</si>
  <si>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</si>
  <si>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</si>
  <si>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</si>
  <si>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</si>
  <si>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</si>
  <si>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</si>
  <si>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</si>
  <si>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</si>
  <si>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</si>
  <si>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</si>
  <si>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</si>
  <si>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</si>
  <si>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</si>
  <si>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</si>
  <si>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</si>
  <si>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</si>
  <si>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</si>
  <si>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</si>
  <si>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</si>
  <si>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</si>
  <si>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</si>
  <si>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</si>
  <si>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</si>
  <si>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</si>
  <si>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</si>
  <si>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</si>
  <si>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</si>
  <si>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</si>
  <si>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</si>
  <si>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</si>
  <si>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</si>
  <si>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</si>
  <si>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</si>
  <si>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</si>
  <si>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</si>
  <si>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</si>
  <si>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</si>
  <si>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</si>
  <si>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</si>
  <si>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</si>
  <si>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</si>
  <si>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</si>
  <si>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</si>
  <si>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</si>
  <si>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</si>
  <si>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</si>
  <si>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</si>
  <si>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</si>
  <si>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</si>
  <si>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</si>
  <si>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</si>
  <si>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</si>
  <si>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</si>
  <si>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</si>
  <si>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</si>
  <si>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</si>
  <si>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</si>
  <si>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</si>
  <si>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</si>
  <si>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</si>
  <si>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</si>
  <si>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</si>
  <si>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</si>
  <si>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</si>
  <si>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</si>
  <si>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</si>
  <si>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</si>
  <si>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</si>
  <si>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</si>
  <si>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</si>
  <si>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</si>
  <si>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</si>
  <si>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</si>
  <si>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</si>
  <si>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</si>
  <si>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</si>
  <si>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</si>
  <si>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</si>
  <si>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</si>
  <si>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</si>
  <si>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</si>
  <si>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</si>
  <si>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</si>
  <si>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</si>
  <si>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</si>
  <si>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</si>
  <si>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</si>
  <si>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</si>
  <si>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</si>
  <si>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</si>
  <si>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</si>
  <si>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</si>
  <si>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</si>
  <si>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</si>
  <si>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</si>
  <si>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</si>
  <si>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</si>
  <si>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</si>
  <si>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</si>
  <si>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</si>
  <si>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</si>
  <si>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</si>
  <si>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</si>
  <si>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</si>
  <si>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</si>
  <si>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</si>
  <si>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</si>
  <si>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</si>
  <si>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</si>
  <si>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</si>
  <si>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</si>
  <si>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</si>
  <si>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</si>
  <si>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</si>
  <si>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</si>
  <si>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</si>
  <si>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</si>
  <si>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</si>
  <si>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</si>
  <si>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</si>
  <si>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</si>
  <si>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</si>
  <si>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</si>
  <si>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</si>
  <si>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</si>
  <si>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</si>
  <si>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</si>
  <si>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</si>
  <si>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</si>
  <si>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</si>
  <si>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</si>
  <si>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</si>
  <si>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</si>
  <si>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</si>
  <si>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</si>
  <si>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</si>
  <si>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</si>
  <si>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</si>
  <si>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</si>
  <si>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</si>
  <si>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</si>
  <si>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</si>
  <si>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</si>
  <si>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</si>
  <si>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</si>
  <si>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</si>
  <si>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</si>
  <si>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</si>
  <si>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</si>
  <si>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</si>
  <si>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</si>
  <si>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</si>
  <si>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</si>
  <si>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</si>
  <si>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</si>
  <si>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</si>
  <si>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</si>
  <si>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</si>
  <si>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</si>
  <si>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</si>
  <si>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</si>
  <si>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</si>
  <si>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</si>
  <si>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</si>
  <si>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</si>
  <si>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</si>
  <si>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</si>
  <si>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</si>
  <si>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</si>
  <si>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</si>
  <si>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</si>
  <si>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</si>
  <si>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</si>
  <si>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</si>
  <si>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</si>
  <si>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</si>
  <si>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</si>
  <si>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</si>
  <si>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</si>
  <si>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</si>
  <si>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</si>
  <si>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</si>
  <si>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</si>
  <si>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</si>
  <si>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</si>
  <si>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</si>
  <si>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</si>
  <si>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</si>
  <si>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</si>
  <si>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</si>
  <si>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</si>
  <si>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</si>
  <si>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</si>
  <si>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</si>
  <si>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</si>
  <si>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</si>
  <si>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</si>
  <si>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</si>
  <si>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</si>
  <si>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</si>
  <si>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</si>
  <si>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</si>
  <si>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</si>
  <si>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</si>
  <si>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</si>
  <si>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</si>
  <si>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</si>
  <si>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</si>
  <si>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</si>
  <si>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</si>
  <si>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</si>
  <si>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</si>
  <si>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</si>
  <si>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</si>
  <si>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</si>
  <si>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</si>
  <si>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</si>
  <si>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</si>
  <si>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</si>
  <si>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</si>
  <si>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</si>
  <si>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</si>
  <si>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</si>
  <si>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</si>
  <si>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</si>
  <si>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</si>
  <si>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</si>
  <si>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</si>
  <si>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</si>
  <si>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</si>
  <si>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</si>
  <si>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</si>
  <si>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</si>
  <si>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</si>
  <si>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</si>
  <si>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</si>
  <si>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</si>
  <si>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</si>
  <si>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</si>
  <si>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</si>
  <si>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</si>
  <si>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</si>
  <si>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</si>
  <si>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</si>
  <si>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</si>
  <si>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</si>
  <si>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</si>
  <si>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</si>
  <si>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</si>
  <si>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</si>
  <si>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</si>
  <si>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</si>
  <si>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</si>
  <si>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</si>
  <si>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</si>
  <si>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</si>
  <si>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</si>
  <si>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</si>
  <si>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</si>
  <si>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</si>
  <si>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</si>
  <si>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</si>
  <si>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</si>
  <si>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</si>
  <si>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</si>
  <si>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</si>
  <si>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</si>
  <si>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</si>
  <si>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</si>
  <si>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</si>
  <si>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</si>
  <si>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</si>
  <si>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</si>
  <si>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</si>
  <si>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</si>
  <si>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</si>
  <si>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</si>
  <si>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</si>
  <si>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</si>
  <si>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</si>
  <si>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</si>
  <si>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</si>
  <si>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</si>
  <si>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</si>
  <si>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</si>
  <si>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</si>
  <si>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</si>
  <si>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</si>
  <si>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</si>
  <si>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</si>
  <si>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</si>
  <si>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</si>
  <si>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</si>
  <si>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</si>
  <si>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</si>
  <si>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</si>
  <si>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</si>
  <si>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</si>
  <si>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</si>
  <si>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</si>
  <si>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</si>
  <si>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</si>
  <si>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</si>
  <si>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</si>
  <si>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</si>
  <si>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</si>
  <si>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</si>
  <si>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</si>
  <si>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</si>
  <si>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</si>
  <si>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</si>
  <si>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</si>
  <si>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</si>
  <si>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</si>
  <si>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</si>
  <si>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</si>
  <si>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</si>
  <si>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</si>
  <si>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</si>
  <si>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</si>
  <si>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</si>
  <si>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</si>
  <si>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</si>
  <si>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</si>
  <si>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</si>
  <si>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</si>
  <si>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</si>
  <si>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</si>
  <si>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</si>
  <si>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</si>
  <si>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</si>
  <si>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</si>
  <si>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</si>
  <si>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</si>
  <si>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</si>
  <si>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</si>
  <si>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</si>
  <si>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</si>
  <si>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</si>
  <si>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</si>
  <si>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</si>
  <si>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</si>
  <si>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</si>
  <si>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</si>
  <si>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</si>
  <si>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</si>
  <si>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</si>
  <si>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</si>
  <si>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</si>
  <si>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</si>
  <si>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</si>
  <si>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</si>
  <si>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</si>
  <si>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</si>
  <si>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</si>
  <si>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</si>
  <si>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</si>
  <si>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</si>
  <si>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</si>
  <si>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</si>
  <si>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</si>
  <si>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</si>
  <si>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</si>
  <si>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</si>
  <si>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</si>
  <si>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</si>
  <si>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</si>
  <si>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</si>
  <si>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</si>
  <si>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</si>
  <si>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</si>
  <si>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</si>
  <si>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</si>
  <si>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</si>
  <si>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</si>
  <si>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</si>
  <si>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</si>
  <si>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</si>
  <si>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</si>
  <si>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</si>
  <si>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</si>
  <si>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</si>
  <si>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</si>
  <si>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</si>
  <si>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</si>
  <si>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</si>
  <si>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</si>
  <si>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</si>
  <si>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</si>
  <si>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</si>
  <si>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</si>
  <si>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</si>
  <si>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</si>
  <si>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</si>
  <si>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</si>
  <si>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</si>
  <si>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</si>
  <si>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</si>
  <si>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</si>
  <si>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</si>
  <si>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</si>
  <si>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</si>
  <si>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</si>
  <si>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</si>
  <si>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</si>
  <si>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</si>
  <si>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</si>
  <si>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</si>
  <si>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</si>
  <si>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</si>
  <si>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</si>
  <si>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</si>
  <si>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</si>
  <si>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</si>
  <si>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</si>
  <si>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</si>
  <si>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</si>
  <si>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</si>
  <si>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</si>
  <si>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</si>
  <si>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</si>
  <si>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</si>
  <si>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</si>
  <si>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</si>
  <si>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</si>
  <si>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</si>
  <si>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</si>
  <si>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</si>
  <si>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</si>
  <si>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</si>
  <si>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</si>
  <si>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</si>
  <si>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</si>
  <si>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</si>
  <si>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</si>
  <si>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</si>
  <si>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</si>
  <si>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</si>
  <si>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</si>
  <si>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</si>
  <si>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</si>
  <si>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</si>
  <si>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</si>
  <si>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</si>
  <si>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</si>
  <si>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</si>
  <si>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</si>
  <si>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</si>
  <si>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</si>
  <si>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</si>
  <si>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</si>
  <si>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</si>
  <si>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</si>
  <si>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</si>
  <si>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</si>
  <si>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</si>
  <si>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</si>
  <si>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</si>
  <si>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</si>
  <si>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</si>
  <si>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</si>
  <si>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</si>
  <si>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</si>
  <si>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</si>
  <si>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</si>
  <si>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</si>
  <si>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</si>
  <si>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</si>
  <si>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</si>
  <si>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</si>
  <si>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</si>
  <si>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</si>
  <si>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</si>
  <si>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</si>
  <si>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</si>
  <si>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</si>
  <si>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</si>
  <si>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</si>
  <si>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</si>
  <si>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</si>
  <si>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</si>
  <si>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</si>
  <si>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</si>
  <si>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</si>
  <si>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</si>
  <si>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</si>
  <si>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</si>
  <si>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</si>
  <si>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</si>
  <si>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</si>
  <si>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</si>
  <si>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</si>
  <si>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</si>
  <si>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</si>
  <si>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</si>
  <si>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</si>
  <si>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</si>
  <si>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</si>
  <si>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</si>
  <si>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</si>
  <si>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</si>
  <si>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</si>
  <si>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</si>
  <si>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</si>
  <si>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</si>
  <si>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</si>
  <si>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</si>
  <si>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</si>
  <si>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</si>
  <si>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</si>
  <si>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</si>
  <si>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</si>
  <si>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</si>
  <si>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</si>
  <si>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</si>
  <si>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</si>
  <si>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</si>
  <si>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</si>
  <si>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</si>
  <si>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</si>
  <si>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</si>
  <si>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</si>
  <si>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</si>
  <si>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</si>
  <si>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</si>
  <si>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</si>
  <si>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</si>
  <si>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</si>
  <si>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</si>
  <si>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</si>
  <si>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</si>
  <si>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</si>
  <si>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</si>
  <si>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</si>
  <si>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</si>
  <si>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</si>
  <si>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</si>
  <si>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</si>
  <si>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</si>
  <si>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</si>
  <si>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</si>
  <si>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</si>
  <si>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</si>
  <si>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</si>
  <si>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</si>
  <si>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</si>
  <si>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</si>
  <si>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</si>
  <si>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</si>
  <si>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</si>
  <si>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</si>
  <si>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</si>
  <si>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</si>
  <si>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</si>
  <si>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</si>
  <si>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</si>
  <si>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</si>
  <si>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</si>
  <si>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</si>
  <si>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</si>
  <si>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</si>
  <si>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</si>
  <si>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</si>
  <si>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</si>
  <si>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</si>
  <si>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</si>
  <si>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</si>
  <si>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</si>
  <si>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</si>
  <si>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</si>
  <si>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</si>
  <si>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</si>
  <si>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</si>
  <si>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</si>
  <si>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</si>
  <si>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</si>
  <si>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</si>
  <si>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</si>
  <si>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</si>
  <si>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</si>
  <si>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</si>
  <si>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</si>
  <si>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</si>
  <si>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</si>
  <si>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</si>
  <si>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</si>
  <si>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</si>
  <si>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</si>
  <si>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</si>
  <si>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</si>
  <si>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</si>
  <si>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</si>
  <si>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</si>
  <si>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</si>
  <si>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</si>
  <si>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</si>
  <si>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</si>
  <si>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</si>
  <si>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</si>
  <si>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</si>
  <si>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</si>
  <si>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</si>
  <si>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</si>
  <si>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</si>
  <si>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</si>
  <si>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</si>
  <si>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</si>
  <si>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</si>
  <si>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</si>
  <si>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</si>
  <si>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</si>
  <si>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</si>
  <si>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</si>
  <si>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</si>
  <si>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</si>
  <si>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</si>
  <si>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</si>
  <si>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</si>
  <si>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</si>
  <si>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</si>
  <si>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</si>
  <si>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</si>
  <si>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</si>
  <si>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</si>
  <si>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</si>
  <si>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</si>
  <si>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</si>
  <si>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</si>
  <si>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</si>
  <si>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</si>
  <si>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</si>
  <si>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</si>
  <si>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</si>
  <si>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</si>
  <si>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</si>
  <si>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</si>
  <si>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</si>
  <si>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</si>
  <si>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</si>
  <si>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</si>
  <si>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</si>
  <si>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</si>
  <si>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</si>
  <si>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</si>
  <si>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</si>
  <si>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</si>
  <si>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</si>
  <si>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</si>
  <si>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</si>
  <si>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</si>
  <si>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</si>
  <si>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</si>
  <si>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</si>
  <si>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</si>
  <si>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</si>
  <si>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</si>
  <si>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</si>
  <si>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</si>
  <si>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</si>
  <si>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</si>
  <si>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</si>
  <si>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</si>
  <si>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</si>
  <si>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</si>
  <si>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</si>
  <si>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</si>
  <si>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</si>
  <si>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</si>
  <si>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</si>
  <si>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</si>
  <si>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</si>
  <si>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</si>
  <si>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</si>
  <si>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</si>
  <si>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</si>
  <si>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</si>
  <si>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</si>
  <si>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</si>
  <si>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</si>
  <si>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</si>
  <si>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</si>
  <si>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</si>
  <si>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</si>
  <si>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</si>
  <si>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</si>
  <si>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</si>
  <si>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</si>
  <si>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</si>
  <si>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</si>
  <si>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</si>
  <si>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</si>
  <si>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</si>
  <si>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</si>
  <si>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</si>
  <si>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</si>
  <si>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</si>
  <si>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</si>
  <si>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</si>
  <si>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</si>
  <si>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</si>
  <si>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</si>
  <si>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</si>
  <si>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</si>
  <si>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</si>
  <si>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</si>
  <si>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</si>
  <si>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</si>
  <si>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</si>
  <si>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</si>
  <si>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</si>
  <si>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</si>
  <si>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</si>
  <si>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</si>
  <si>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</si>
  <si>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</si>
  <si>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</si>
  <si>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</si>
  <si>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</si>
  <si>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</si>
  <si>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</si>
  <si>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</si>
  <si>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</si>
  <si>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</si>
  <si>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</si>
  <si>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</si>
  <si>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</si>
  <si>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</si>
  <si>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</si>
  <si>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</si>
  <si>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</si>
  <si>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</si>
  <si>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</si>
  <si>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</si>
  <si>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</si>
  <si>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</si>
  <si>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</si>
  <si>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</si>
  <si>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</si>
  <si>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</si>
  <si>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</si>
  <si>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</si>
  <si>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</si>
  <si>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</si>
  <si>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</si>
  <si>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</si>
  <si>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</si>
  <si>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</si>
  <si>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</si>
  <si>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</si>
  <si>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</si>
  <si>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</si>
  <si>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</si>
  <si>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</si>
  <si>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</si>
  <si>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</si>
  <si>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</si>
  <si>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</si>
  <si>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</si>
  <si>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</si>
  <si>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</si>
  <si>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</si>
  <si>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</si>
  <si>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</si>
  <si>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</si>
  <si>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</si>
  <si>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</si>
  <si>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</si>
  <si>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</si>
  <si>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</si>
  <si>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</si>
  <si>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</si>
  <si>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</si>
  <si>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</si>
  <si>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</si>
  <si>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</si>
  <si>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</si>
  <si>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</si>
  <si>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</si>
  <si>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</si>
  <si>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</si>
  <si>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</si>
  <si>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</si>
  <si>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</si>
  <si>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</si>
  <si>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</si>
  <si>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</si>
  <si>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</si>
  <si>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</si>
  <si>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</si>
  <si>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</si>
  <si>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</si>
  <si>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</si>
  <si>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</si>
  <si>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</si>
  <si>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</si>
  <si>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</si>
  <si>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</si>
  <si>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</si>
  <si>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</si>
  <si>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</si>
  <si>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</si>
  <si>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</si>
  <si>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</si>
  <si>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</si>
  <si>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</si>
  <si>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</si>
  <si>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</si>
  <si>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</si>
  <si>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</si>
  <si>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</si>
  <si>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</si>
  <si>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</si>
  <si>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</si>
  <si>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</si>
  <si>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</si>
  <si>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</si>
  <si>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</si>
  <si>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</si>
  <si>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</si>
  <si>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</si>
  <si>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</si>
  <si>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</si>
  <si>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</si>
  <si>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</si>
  <si>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</si>
  <si>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</si>
  <si>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</si>
  <si>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</si>
  <si>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</si>
  <si>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</si>
  <si>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</si>
  <si>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</si>
  <si>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</si>
  <si>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</si>
  <si>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</si>
  <si>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</si>
  <si>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</si>
  <si>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</si>
  <si>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</si>
  <si>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</si>
  <si>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</si>
  <si>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</si>
  <si>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</si>
  <si>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</si>
  <si>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</si>
  <si>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</si>
  <si>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</si>
  <si>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</si>
  <si>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</si>
  <si>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</si>
  <si>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</si>
  <si>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</si>
  <si>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</si>
  <si>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</si>
  <si>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</si>
  <si>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</si>
  <si>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</si>
  <si>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</si>
  <si>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</si>
  <si>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</si>
  <si>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</si>
  <si>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</si>
  <si>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</si>
  <si>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</si>
  <si>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</si>
  <si>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</si>
  <si>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</si>
  <si>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</si>
  <si>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</si>
  <si>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</si>
  <si>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</si>
  <si>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</si>
  <si>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</si>
  <si>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</si>
  <si>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</si>
  <si>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</si>
  <si>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</si>
  <si>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</si>
  <si>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</si>
  <si>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</si>
  <si>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</si>
  <si>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</si>
  <si>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</si>
  <si>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</si>
  <si>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</si>
  <si>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</si>
  <si>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</si>
  <si>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</si>
  <si>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</si>
  <si>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</si>
  <si>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</si>
  <si>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</si>
  <si>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</si>
  <si>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</si>
  <si>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</si>
  <si>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</si>
  <si>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</si>
  <si>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</si>
  <si>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</si>
  <si>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</si>
  <si>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</si>
  <si>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</si>
  <si>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</si>
  <si>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</si>
  <si>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</si>
  <si>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</si>
  <si>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</si>
  <si>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</si>
  <si>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</si>
  <si>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</si>
  <si>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</si>
  <si>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</si>
  <si>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</si>
  <si>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</si>
  <si>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</si>
  <si>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</si>
  <si>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</si>
  <si>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</si>
  <si>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</si>
  <si>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</si>
  <si>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</si>
  <si>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</si>
  <si>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</si>
  <si>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</si>
  <si>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</si>
  <si>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</si>
  <si>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</si>
  <si>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</si>
  <si>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</si>
  <si>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</si>
  <si>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</si>
  <si>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</si>
  <si>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</si>
  <si>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</si>
  <si>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</si>
  <si>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</si>
  <si>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</si>
  <si>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</si>
  <si>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</si>
  <si>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</si>
  <si>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</si>
  <si>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</si>
  <si>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</si>
  <si>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</si>
  <si>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</si>
  <si>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</si>
  <si>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</si>
  <si>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</si>
  <si>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</si>
  <si>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</si>
  <si>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</si>
  <si>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</si>
  <si>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</si>
  <si>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</si>
  <si>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</si>
  <si>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</si>
  <si>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</si>
  <si>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</si>
  <si>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</si>
  <si>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</si>
  <si>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</si>
  <si>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</si>
  <si>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</si>
  <si>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</si>
  <si>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</si>
  <si>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</si>
  <si>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</si>
  <si>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</si>
  <si>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</si>
  <si>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</si>
  <si>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</si>
  <si>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</si>
  <si>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</si>
  <si>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</si>
  <si>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</si>
  <si>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</si>
  <si>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</si>
  <si>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</si>
  <si>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</si>
  <si>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</si>
  <si>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</si>
  <si>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</si>
  <si>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</si>
  <si>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</si>
  <si>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</si>
  <si>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</si>
  <si>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</si>
  <si>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</si>
  <si>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</si>
  <si>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</si>
  <si>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</si>
  <si>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</si>
  <si>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</si>
  <si>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</si>
  <si>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</si>
  <si>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</si>
  <si>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</si>
  <si>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</si>
  <si>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</si>
  <si>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</si>
  <si>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</si>
  <si>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</si>
  <si>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</si>
  <si>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</si>
  <si>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</si>
  <si>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</si>
  <si>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</si>
  <si>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</si>
  <si>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</si>
  <si>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</si>
  <si>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</si>
  <si>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</si>
  <si>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</si>
  <si>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</si>
  <si>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</si>
  <si>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</si>
  <si>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</si>
  <si>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</si>
  <si>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</si>
  <si>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</si>
  <si>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</si>
  <si>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</si>
  <si>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</si>
  <si>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</si>
  <si>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</si>
  <si>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</si>
  <si>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</si>
  <si>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</si>
  <si>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</si>
  <si>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</si>
  <si>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</si>
  <si>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</si>
  <si>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</si>
  <si>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</si>
  <si>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</si>
  <si>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</si>
  <si>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</si>
  <si>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</si>
  <si>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</si>
  <si>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</si>
  <si>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</si>
  <si>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</si>
  <si>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</si>
  <si>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</si>
  <si>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</si>
  <si>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</si>
  <si>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</si>
  <si>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</si>
  <si>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</si>
  <si>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</si>
  <si>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</si>
  <si>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</si>
  <si>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</si>
  <si>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</si>
  <si>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</si>
  <si>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</si>
  <si>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</si>
  <si>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</si>
  <si>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</si>
  <si>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</si>
  <si>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</si>
  <si>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</si>
  <si>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</si>
  <si>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</si>
  <si>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</si>
  <si>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</si>
  <si>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</si>
  <si>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</si>
  <si>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</si>
  <si>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</si>
  <si>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</si>
  <si>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</si>
  <si>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</si>
  <si>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</si>
  <si>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</si>
  <si>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</si>
  <si>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</si>
  <si>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</si>
  <si>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</si>
  <si>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</si>
  <si>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</si>
  <si>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</si>
  <si>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</si>
  <si>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</si>
  <si>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</si>
  <si>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</si>
  <si>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</si>
  <si>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</si>
  <si>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</si>
  <si>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</si>
  <si>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</si>
  <si>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</si>
  <si>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</si>
  <si>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</si>
  <si>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</si>
  <si>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</si>
  <si>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</si>
  <si>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</si>
  <si>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</si>
  <si>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</si>
  <si>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</si>
  <si>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</si>
  <si>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</si>
  <si>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</si>
  <si>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</si>
  <si>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</si>
  <si>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</si>
  <si>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</si>
  <si>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</si>
  <si>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</si>
  <si>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</si>
  <si>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</si>
  <si>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</si>
  <si>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</si>
  <si>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</si>
  <si>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</si>
  <si>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</si>
  <si>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</si>
  <si>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</si>
  <si>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</si>
  <si>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</si>
  <si>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</si>
  <si>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</si>
  <si>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</si>
  <si>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</si>
  <si>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</si>
  <si>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</si>
  <si>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</si>
  <si>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</si>
  <si>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</si>
  <si>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</si>
  <si>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</si>
  <si>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</si>
  <si>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</si>
  <si>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</si>
  <si>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</si>
  <si>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</si>
  <si>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</si>
  <si>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</si>
  <si>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</si>
  <si>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</si>
  <si>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</si>
  <si>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</si>
  <si>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</si>
  <si>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</si>
  <si>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</si>
  <si>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</si>
  <si>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</si>
  <si>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</si>
  <si>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</si>
  <si>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</si>
  <si>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</si>
  <si>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</si>
  <si>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</si>
  <si>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</si>
  <si>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</si>
  <si>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</si>
  <si>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</si>
  <si>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</si>
  <si>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</si>
  <si>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</si>
  <si>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</si>
  <si>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</si>
  <si>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</si>
  <si>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</si>
  <si>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</si>
  <si>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</si>
  <si>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</si>
  <si>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</si>
  <si>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</si>
  <si>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</si>
  <si>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</si>
  <si>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</si>
  <si>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</si>
  <si>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</si>
  <si>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</si>
  <si>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</si>
  <si>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</si>
  <si>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</si>
  <si>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</si>
  <si>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</si>
  <si>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</si>
  <si>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</si>
  <si>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</si>
  <si>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</si>
  <si>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</si>
  <si>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</si>
  <si>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</si>
  <si>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</si>
  <si>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</si>
  <si>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</si>
  <si>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</si>
  <si>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</si>
  <si>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</si>
  <si>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</si>
  <si>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</si>
  <si>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</si>
  <si>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</si>
  <si>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</si>
  <si>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</si>
  <si>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</si>
  <si>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</si>
  <si>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</si>
  <si>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</si>
  <si>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</si>
  <si>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</si>
  <si>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</si>
  <si>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</si>
  <si>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</si>
  <si>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</si>
  <si>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</si>
  <si>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</si>
  <si>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</si>
  <si>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</si>
  <si>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</si>
  <si>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</si>
  <si>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</si>
  <si>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</si>
  <si>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</si>
  <si>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</si>
  <si>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</si>
  <si>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</si>
  <si>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</si>
  <si>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</si>
  <si>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</si>
  <si>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</si>
  <si>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</si>
  <si>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</si>
  <si>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</si>
  <si>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</si>
  <si>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</si>
  <si>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</si>
  <si>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</si>
  <si>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</si>
  <si>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</si>
  <si>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</si>
  <si>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</si>
  <si>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</si>
  <si>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</si>
  <si>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</si>
  <si>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</si>
  <si>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</si>
  <si>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</si>
  <si>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</si>
  <si>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</si>
  <si>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</si>
  <si>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</si>
  <si>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</si>
  <si>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</si>
  <si>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</si>
  <si>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</si>
  <si>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</si>
  <si>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</si>
  <si>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</si>
  <si>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</si>
  <si>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</si>
  <si>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</si>
  <si>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</si>
  <si>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</si>
  <si>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</si>
  <si>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</si>
  <si>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</si>
  <si>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</si>
  <si>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</si>
  <si>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</si>
  <si>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</si>
  <si>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</si>
  <si>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</si>
  <si>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</si>
  <si>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</si>
  <si>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</si>
  <si>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</si>
  <si>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</si>
  <si>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</si>
  <si>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</si>
  <si>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</si>
  <si>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</si>
  <si>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</si>
  <si>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</si>
  <si>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</si>
  <si>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</si>
  <si>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</si>
  <si>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</si>
  <si>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</si>
  <si>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</si>
  <si>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</si>
  <si>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</si>
  <si>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</si>
  <si>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</si>
  <si>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</si>
  <si>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</si>
  <si>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</si>
  <si>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</si>
  <si>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</si>
  <si>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</si>
  <si>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</si>
  <si>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</si>
  <si>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</si>
  <si>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</si>
  <si>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</si>
  <si>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</si>
  <si>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</si>
  <si>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</si>
  <si>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</si>
  <si>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</si>
  <si>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</si>
  <si>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</si>
  <si>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</si>
  <si>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</si>
  <si>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</si>
  <si>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</si>
  <si>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</si>
  <si>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</si>
  <si>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</si>
  <si>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</si>
  <si>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</si>
  <si>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</si>
  <si>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</si>
  <si>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</si>
  <si>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</si>
  <si>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</si>
  <si>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</si>
  <si>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</si>
  <si>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</si>
  <si>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</si>
  <si>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</si>
  <si>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</si>
  <si>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</si>
  <si>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</si>
  <si>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</si>
  <si>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</si>
  <si>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</si>
  <si>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</si>
  <si>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</si>
  <si>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</si>
  <si>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</si>
  <si>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</si>
  <si>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</si>
  <si>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</si>
  <si>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</si>
  <si>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</si>
  <si>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</si>
  <si>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</si>
  <si>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</si>
  <si>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</si>
  <si>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</si>
  <si>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</si>
  <si>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</si>
  <si>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</si>
  <si>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</si>
  <si>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</si>
  <si>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</si>
  <si>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</si>
  <si>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</si>
  <si>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</si>
  <si>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</si>
  <si>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</si>
  <si>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</si>
  <si>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</si>
  <si>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</si>
  <si>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</si>
  <si>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</si>
  <si>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</si>
  <si>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</si>
  <si>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</si>
  <si>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</si>
  <si>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</si>
  <si>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</si>
  <si>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</si>
  <si>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</si>
  <si>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</si>
  <si>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</si>
  <si>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</si>
  <si>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</si>
  <si>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</si>
  <si>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</si>
  <si>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</si>
  <si>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</si>
  <si>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</si>
  <si>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</si>
  <si>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</si>
  <si>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</si>
  <si>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</si>
  <si>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</si>
  <si>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</si>
  <si>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</si>
  <si>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</si>
  <si>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</si>
  <si>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</si>
  <si>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</si>
  <si>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</si>
  <si>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</si>
  <si>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</si>
  <si>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</si>
  <si>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</si>
  <si>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</si>
  <si>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</si>
  <si>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</si>
  <si>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</si>
  <si>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</si>
  <si>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</si>
  <si>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</si>
  <si>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</si>
  <si>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</si>
  <si>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</si>
  <si>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</si>
  <si>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</si>
  <si>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</si>
  <si>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</si>
  <si>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</si>
  <si>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</si>
  <si>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</si>
  <si>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</si>
  <si>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</si>
  <si>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</si>
  <si>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</si>
  <si>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</si>
  <si>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</si>
  <si>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</si>
  <si>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</si>
  <si>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</si>
  <si>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</si>
  <si>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</si>
  <si>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</si>
  <si>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</si>
  <si>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</si>
  <si>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</si>
  <si>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</si>
  <si>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</si>
  <si>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</si>
  <si>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</si>
  <si>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</si>
  <si>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</si>
  <si>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</si>
  <si>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</si>
  <si>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</si>
  <si>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</si>
  <si>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</si>
  <si>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</si>
  <si>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</si>
  <si>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</si>
  <si>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</si>
  <si>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</si>
  <si>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</si>
  <si>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</si>
  <si>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</si>
  <si>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</si>
  <si>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</si>
  <si>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</si>
  <si>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</si>
  <si>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</si>
  <si>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</si>
  <si>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</si>
  <si>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</si>
  <si>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</si>
  <si>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</si>
  <si>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</si>
  <si>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</si>
  <si>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</si>
  <si>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</si>
  <si>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</si>
  <si>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</si>
  <si>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</si>
  <si>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</si>
  <si>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</si>
  <si>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</si>
  <si>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</si>
  <si>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</si>
  <si>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</si>
  <si>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</si>
  <si>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</si>
  <si>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</si>
  <si>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</si>
  <si>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</si>
  <si>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</si>
  <si>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</si>
  <si>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</si>
  <si>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</si>
  <si>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</si>
  <si>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</si>
  <si>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</si>
  <si>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</si>
  <si>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</si>
  <si>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</si>
  <si>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</si>
  <si>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</si>
  <si>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</si>
  <si>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</si>
  <si>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</si>
  <si>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</si>
  <si>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</si>
  <si>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</si>
  <si>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</si>
  <si>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</si>
  <si>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</si>
  <si>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</si>
  <si>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</si>
  <si>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</si>
  <si>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</si>
  <si>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</si>
  <si>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</si>
  <si>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</si>
  <si>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</si>
  <si>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</si>
  <si>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</si>
  <si>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</si>
  <si>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</si>
  <si>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</si>
  <si>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</si>
  <si>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</si>
  <si>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</si>
  <si>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</si>
  <si>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</si>
  <si>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</si>
  <si>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</si>
  <si>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</si>
  <si>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</si>
  <si>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</si>
  <si>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</si>
  <si>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</si>
  <si>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</si>
  <si>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</si>
  <si>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</si>
  <si>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</si>
  <si>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</si>
  <si>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</si>
  <si>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</si>
  <si>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</si>
  <si>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</si>
  <si>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</si>
  <si>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</si>
  <si>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</si>
  <si>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</si>
  <si>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</si>
  <si>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</si>
  <si>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</si>
  <si>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</si>
  <si>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</si>
  <si>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</si>
  <si>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</si>
  <si>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</si>
  <si>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</si>
  <si>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</si>
  <si>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</si>
  <si>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</si>
  <si>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</si>
  <si>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</si>
  <si>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</si>
  <si>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</si>
  <si>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</si>
  <si>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</si>
  <si>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</si>
  <si>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</si>
  <si>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</si>
  <si>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</si>
  <si>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</si>
  <si>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</si>
  <si>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</si>
  <si>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</si>
  <si>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</si>
  <si>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</si>
  <si>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</si>
  <si>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</si>
  <si>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</si>
  <si>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</si>
  <si>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</si>
  <si>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</si>
  <si>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</si>
  <si>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</si>
  <si>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</si>
  <si>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</si>
  <si>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</si>
  <si>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</si>
  <si>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</si>
  <si>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</si>
  <si>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</si>
  <si>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</si>
  <si>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</si>
  <si>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</si>
  <si>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</si>
  <si>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</si>
  <si>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</si>
  <si>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</si>
  <si>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</si>
  <si>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</si>
  <si>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</si>
  <si>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</si>
  <si>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</si>
  <si>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</si>
  <si>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</si>
  <si>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</si>
  <si>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</si>
  <si>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</si>
  <si>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</si>
  <si>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</si>
  <si>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</si>
  <si>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</si>
  <si>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</si>
  <si>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</si>
  <si>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</si>
  <si>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</si>
  <si>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</si>
  <si>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</si>
  <si>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</si>
  <si>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</si>
  <si>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</si>
  <si>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</si>
  <si>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</si>
  <si>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</si>
  <si>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</si>
  <si>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</si>
  <si>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</si>
  <si>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</si>
  <si>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</si>
  <si>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</si>
  <si>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</si>
  <si>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</si>
  <si>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</si>
  <si>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</si>
  <si>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</si>
  <si>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</si>
  <si>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</si>
  <si>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</si>
  <si>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</si>
  <si>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</si>
  <si>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</si>
  <si>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</si>
  <si>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</si>
  <si>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</si>
  <si>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</si>
  <si>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</si>
  <si>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</si>
  <si>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</si>
  <si>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</si>
  <si>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</si>
  <si>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</si>
  <si>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</si>
  <si>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</si>
  <si>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</si>
  <si>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</si>
  <si>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</si>
  <si>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</si>
  <si>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</si>
  <si>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</si>
  <si>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</si>
  <si>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</si>
  <si>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</si>
  <si>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</si>
  <si>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</si>
  <si>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</si>
  <si>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</si>
  <si>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</si>
  <si>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</si>
  <si>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</si>
  <si>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</si>
  <si>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</si>
  <si>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</si>
  <si>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</si>
  <si>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</si>
  <si>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</si>
  <si>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</si>
  <si>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</si>
  <si>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</si>
  <si>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</si>
  <si>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</si>
  <si>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</si>
  <si>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</si>
  <si>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</si>
  <si>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</si>
  <si>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</si>
  <si>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</si>
  <si>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</si>
  <si>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</si>
  <si>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</si>
  <si>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</si>
  <si>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</si>
  <si>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</si>
  <si>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</si>
  <si>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</si>
  <si>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</si>
  <si>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</si>
  <si>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</si>
  <si>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</si>
  <si>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</si>
  <si>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</si>
  <si>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</si>
  <si>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</si>
  <si>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</si>
  <si>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</si>
  <si>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</si>
  <si>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</si>
  <si>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</si>
  <si>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</si>
  <si>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</si>
  <si>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</si>
  <si>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</si>
  <si>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</si>
  <si>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</si>
  <si>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</si>
  <si>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</si>
  <si>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</si>
  <si>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</si>
  <si>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</si>
  <si>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</si>
  <si>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</si>
  <si>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</si>
  <si>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</si>
  <si>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</si>
  <si>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</si>
  <si>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</si>
  <si>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</si>
  <si>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</si>
  <si>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</si>
  <si>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</si>
  <si>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</si>
  <si>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</si>
  <si>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</si>
  <si>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</si>
  <si>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</si>
  <si>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</si>
  <si>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</si>
  <si>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</si>
  <si>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</si>
  <si>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</si>
  <si>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</si>
  <si>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</si>
  <si>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</si>
  <si>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</si>
  <si>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</si>
  <si>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</si>
  <si>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</si>
  <si>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</si>
  <si>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</si>
  <si>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</si>
  <si>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</si>
  <si>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</si>
  <si>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</si>
  <si>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</si>
  <si>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</si>
  <si>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</si>
  <si>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</si>
  <si>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</si>
  <si>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</si>
  <si>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</si>
  <si>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</si>
  <si>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</si>
  <si>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</si>
  <si>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</si>
  <si>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</si>
  <si>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</si>
  <si>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</si>
  <si>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</si>
  <si>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</si>
  <si>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</si>
  <si>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</si>
  <si>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</si>
  <si>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</si>
  <si>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</si>
  <si>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</si>
  <si>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</si>
  <si>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</si>
  <si>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</si>
  <si>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</si>
  <si>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</si>
  <si>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</si>
  <si>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</si>
  <si>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</si>
  <si>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</si>
  <si>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</si>
  <si>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</si>
  <si>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</si>
  <si>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</si>
  <si>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</si>
  <si>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</si>
  <si>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</si>
  <si>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</si>
  <si>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</si>
  <si>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</si>
  <si>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</si>
  <si>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</si>
  <si>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</si>
  <si>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</si>
  <si>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</si>
  <si>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</si>
  <si>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</si>
  <si>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</si>
  <si>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</si>
  <si>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</si>
  <si>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</si>
  <si>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</si>
  <si>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</si>
  <si>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</si>
  <si>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</si>
  <si>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</si>
  <si>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</si>
  <si>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</si>
  <si>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</si>
  <si>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</si>
  <si>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</si>
  <si>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</si>
  <si>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</si>
  <si>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</si>
  <si>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</si>
  <si>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</si>
  <si>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</si>
  <si>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</si>
  <si>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</si>
  <si>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</si>
  <si>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</si>
  <si>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</si>
  <si>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</si>
  <si>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</si>
  <si>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</si>
  <si>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</si>
  <si>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</si>
  <si>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</si>
  <si>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</si>
  <si>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</si>
  <si>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</si>
  <si>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</si>
  <si>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</si>
  <si>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</si>
  <si>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</si>
  <si>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</si>
  <si>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</si>
  <si>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</si>
  <si>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</si>
  <si>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</si>
  <si>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</si>
  <si>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</si>
  <si>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</si>
  <si>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</si>
  <si>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</si>
  <si>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</si>
  <si>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</si>
  <si>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</si>
  <si>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</si>
  <si>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</si>
  <si>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</si>
  <si>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</si>
  <si>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</si>
  <si>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</si>
  <si>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</si>
  <si>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</si>
  <si>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</si>
  <si>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</si>
  <si>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</si>
  <si>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</si>
  <si>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</si>
  <si>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</si>
  <si>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</si>
  <si>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</si>
  <si>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</si>
  <si>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</si>
  <si>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</si>
  <si>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</si>
  <si>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</si>
  <si>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</si>
  <si>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</si>
  <si>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</si>
  <si>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</si>
  <si>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</si>
  <si>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</si>
  <si>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</si>
  <si>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</si>
  <si>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</si>
  <si>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</si>
  <si>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</si>
  <si>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</si>
  <si>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</si>
  <si>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</si>
  <si>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</si>
  <si>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</si>
  <si>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</si>
  <si>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</si>
  <si>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</si>
  <si>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</si>
  <si>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</si>
  <si>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</si>
  <si>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</si>
  <si>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</si>
  <si>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</si>
  <si>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</si>
  <si>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</si>
  <si>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</si>
  <si>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</si>
  <si>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</si>
  <si>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</si>
  <si>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</si>
  <si>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</si>
  <si>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</si>
  <si>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</si>
  <si>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</si>
  <si>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</si>
  <si>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</si>
  <si>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</si>
  <si>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</si>
  <si>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</si>
  <si>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</si>
  <si>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</si>
  <si>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</si>
  <si>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</si>
  <si>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</si>
  <si>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</si>
  <si>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</si>
  <si>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</si>
  <si>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</si>
  <si>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</si>
  <si>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</si>
  <si>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</si>
  <si>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</si>
  <si>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</si>
  <si>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</si>
  <si>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</si>
  <si>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</si>
  <si>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</si>
  <si>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</si>
  <si>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</si>
  <si>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</si>
  <si>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</si>
  <si>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</si>
  <si>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</si>
  <si>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</si>
  <si>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</si>
  <si>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</si>
  <si>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</si>
  <si>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</si>
  <si>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</si>
  <si>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</si>
  <si>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</si>
  <si>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</si>
  <si>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</si>
  <si>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</si>
  <si>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</si>
  <si>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</si>
  <si>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</si>
  <si>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</si>
  <si>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</si>
  <si>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</si>
  <si>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</si>
  <si>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</si>
  <si>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</si>
  <si>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</si>
  <si>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</si>
  <si>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</si>
  <si>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</si>
  <si>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</si>
  <si>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</si>
  <si>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</si>
  <si>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</si>
  <si>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</si>
  <si>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</si>
  <si>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</si>
  <si>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</si>
  <si>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</si>
  <si>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</si>
  <si>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</si>
  <si>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</si>
  <si>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</si>
  <si>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</si>
  <si>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</si>
  <si>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</si>
  <si>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</si>
  <si>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</si>
  <si>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</si>
  <si>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</si>
  <si>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</si>
  <si>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</si>
  <si>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</si>
  <si>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</si>
  <si>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</si>
  <si>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</si>
  <si>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</si>
  <si>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</si>
  <si>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</si>
  <si>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</si>
  <si>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</si>
  <si>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</si>
  <si>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</si>
  <si>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</si>
  <si>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</si>
  <si>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</si>
  <si>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</si>
  <si>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</si>
  <si>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</si>
  <si>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</si>
  <si>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</si>
  <si>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</si>
  <si>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</si>
  <si>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</si>
  <si>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</si>
  <si>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</si>
  <si>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</si>
  <si>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</si>
  <si>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</si>
  <si>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</si>
  <si>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</si>
  <si>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</si>
  <si>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</si>
  <si>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</si>
  <si>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</si>
  <si>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</si>
  <si>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</si>
  <si>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</si>
  <si>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</si>
  <si>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</si>
  <si>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</si>
  <si>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</si>
  <si>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</si>
  <si>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</si>
  <si>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</si>
  <si>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</si>
  <si>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</si>
  <si>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</si>
  <si>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</si>
  <si>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</si>
  <si>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</si>
  <si>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</si>
  <si>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</si>
  <si>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</si>
  <si>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</si>
  <si>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</si>
  <si>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</si>
  <si>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</si>
  <si>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</si>
  <si>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</si>
  <si>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</si>
  <si>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</si>
  <si>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</si>
  <si>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</si>
  <si>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</si>
  <si>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</si>
  <si>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</si>
  <si>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</si>
  <si>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</si>
  <si>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</si>
  <si>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</si>
  <si>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</si>
  <si>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</si>
  <si>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</si>
  <si>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</si>
  <si>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</si>
  <si>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</si>
  <si>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</si>
  <si>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</si>
  <si>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</si>
  <si>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</si>
  <si>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</si>
  <si>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</si>
  <si>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</si>
  <si>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</si>
  <si>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</si>
  <si>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</si>
  <si>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</si>
  <si>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</si>
  <si>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</si>
  <si>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</si>
  <si>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</si>
  <si>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</si>
  <si>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</si>
  <si>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</si>
  <si>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</si>
  <si>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</si>
  <si>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</si>
  <si>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</si>
  <si>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</si>
  <si>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</si>
  <si>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</si>
  <si>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</si>
  <si>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</si>
  <si>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</si>
  <si>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</si>
  <si>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</si>
  <si>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</si>
  <si>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</si>
  <si>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</si>
  <si>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</si>
  <si>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</si>
  <si>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</si>
  <si>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</si>
  <si>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</si>
  <si>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</si>
  <si>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</si>
  <si>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</si>
  <si>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</si>
  <si>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</si>
  <si>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</si>
  <si>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</si>
  <si>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</si>
  <si>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</si>
  <si>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</si>
  <si>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</si>
  <si>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</si>
  <si>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</si>
  <si>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</si>
  <si>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</si>
  <si>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</si>
  <si>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</si>
  <si>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</si>
  <si>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</si>
  <si>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</si>
  <si>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</si>
  <si>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</si>
  <si>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</si>
  <si>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</si>
  <si>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</si>
  <si>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</si>
  <si>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</si>
  <si>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</si>
  <si>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</si>
  <si>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</si>
  <si>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</si>
  <si>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</si>
  <si>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</si>
  <si>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</si>
  <si>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</si>
  <si>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</si>
  <si>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</si>
  <si>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</si>
  <si>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</si>
  <si>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</si>
  <si>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</si>
  <si>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</si>
  <si>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</si>
  <si>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</si>
  <si>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</si>
  <si>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</si>
  <si>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</si>
  <si>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</si>
  <si>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</si>
  <si>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</si>
  <si>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</si>
  <si>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</si>
  <si>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</si>
  <si>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</si>
  <si>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</si>
  <si>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</si>
  <si>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</si>
  <si>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</si>
  <si>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</si>
  <si>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</si>
  <si>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</si>
  <si>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</si>
  <si>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</si>
  <si>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</si>
  <si>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</si>
  <si>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</si>
  <si>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</si>
  <si>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</si>
  <si>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</si>
  <si>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</si>
  <si>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</si>
  <si>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</si>
  <si>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</si>
  <si>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</si>
  <si>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</si>
  <si>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</si>
  <si>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</si>
  <si>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</si>
  <si>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</si>
  <si>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</si>
  <si>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</si>
  <si>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</si>
  <si>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</si>
  <si>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</si>
  <si>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</si>
  <si>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</si>
  <si>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</si>
  <si>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</si>
  <si>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</si>
  <si>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</si>
  <si>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</si>
  <si>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</si>
  <si>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</si>
  <si>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</si>
  <si>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</si>
  <si>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</si>
  <si>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</si>
  <si>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</si>
  <si>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</si>
  <si>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</si>
  <si>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</si>
  <si>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</si>
  <si>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</si>
  <si>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</si>
  <si>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</si>
  <si>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</si>
  <si>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</si>
  <si>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</si>
  <si>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</si>
  <si>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</si>
  <si>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</si>
  <si>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</si>
  <si>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</si>
  <si>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</si>
  <si>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</si>
  <si>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</si>
  <si>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</si>
  <si>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</si>
  <si>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</si>
  <si>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</si>
  <si>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</si>
  <si>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</si>
  <si>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</si>
  <si>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</si>
  <si>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</si>
  <si>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</si>
  <si>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</si>
  <si>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</si>
  <si>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</si>
  <si>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</si>
  <si>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</si>
  <si>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</si>
  <si>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</si>
  <si>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</si>
  <si>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</si>
  <si>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</si>
  <si>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</si>
  <si>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</si>
  <si>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</si>
  <si>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</si>
  <si>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</si>
  <si>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</si>
  <si>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</si>
  <si>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</si>
  <si>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</si>
  <si>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</si>
  <si>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</si>
  <si>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</si>
  <si>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</si>
  <si>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</si>
  <si>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</si>
  <si>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</si>
  <si>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</si>
  <si>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</si>
  <si>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</si>
  <si>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</si>
  <si>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</si>
  <si>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</si>
  <si>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</si>
  <si>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</si>
  <si>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</si>
  <si>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</si>
  <si>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</si>
  <si>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</si>
  <si>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</si>
  <si>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</si>
  <si>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</si>
  <si>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</si>
  <si>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</si>
  <si>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</si>
  <si>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</si>
  <si>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</si>
  <si>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</si>
  <si>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</si>
  <si>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</si>
  <si>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</si>
  <si>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</si>
  <si>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</si>
  <si>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</si>
  <si>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</si>
  <si>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</si>
  <si>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</si>
  <si>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</si>
  <si>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</si>
  <si>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</si>
  <si>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</si>
  <si>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</si>
  <si>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</si>
  <si>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</si>
  <si>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</si>
  <si>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</si>
  <si>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</si>
  <si>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</si>
  <si>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</si>
  <si>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</si>
  <si>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</si>
  <si>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</si>
  <si>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</si>
  <si>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</si>
  <si>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</si>
  <si>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</si>
  <si>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</si>
  <si>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</si>
  <si>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</si>
  <si>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</si>
  <si>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</si>
  <si>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</si>
  <si>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</si>
  <si>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</si>
  <si>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</si>
  <si>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</si>
  <si>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</si>
  <si>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</si>
  <si>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</si>
  <si>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</si>
  <si>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</si>
  <si>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</si>
  <si>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</si>
  <si>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</si>
  <si>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</si>
  <si>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</si>
  <si>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</si>
  <si>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</si>
  <si>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</si>
  <si>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</si>
  <si>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</si>
  <si>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</si>
  <si>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</si>
  <si>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</si>
  <si>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</si>
  <si>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</si>
  <si>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</si>
  <si>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</si>
  <si>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</si>
  <si>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</si>
  <si>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</si>
  <si>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</si>
  <si>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</si>
  <si>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</si>
  <si>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</si>
  <si>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</si>
  <si>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</si>
  <si>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</si>
  <si>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</si>
  <si>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</si>
  <si>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</si>
  <si>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</si>
  <si>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</si>
  <si>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</si>
  <si>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</si>
  <si>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</si>
  <si>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</si>
  <si>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</si>
  <si>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</si>
  <si>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</si>
  <si>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</si>
  <si>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</si>
  <si>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</si>
  <si>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</si>
  <si>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</si>
  <si>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</si>
  <si>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</si>
  <si>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</si>
  <si>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</si>
  <si>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</si>
  <si>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</si>
  <si>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</si>
  <si>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</si>
  <si>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</si>
  <si>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</si>
  <si>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</si>
  <si>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</si>
  <si>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</si>
  <si>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</si>
  <si>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</si>
  <si>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</si>
  <si>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</si>
  <si>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</si>
  <si>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</si>
  <si>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</si>
  <si>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</si>
  <si>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</si>
  <si>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</si>
  <si>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</si>
  <si>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</si>
  <si>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</si>
  <si>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</si>
  <si>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</si>
  <si>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</si>
  <si>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</si>
  <si>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</si>
  <si>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</si>
  <si>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</si>
  <si>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</si>
  <si>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</si>
  <si>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</si>
  <si>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</si>
  <si>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</si>
  <si>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</si>
  <si>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</si>
  <si>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</si>
  <si>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</si>
  <si>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</si>
  <si>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</si>
  <si>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</si>
  <si>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</si>
  <si>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</si>
  <si>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</si>
  <si>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</si>
  <si>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</si>
  <si>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</si>
  <si>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</si>
  <si>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</si>
  <si>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</si>
  <si>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</si>
  <si>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</si>
  <si>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</si>
  <si>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</si>
  <si>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</si>
  <si>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</si>
  <si>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</si>
  <si>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</si>
  <si>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</si>
  <si>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</si>
  <si>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</si>
  <si>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</si>
  <si>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</si>
  <si>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</si>
  <si>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</si>
  <si>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</si>
  <si>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</si>
  <si>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</si>
  <si>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</si>
  <si>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</si>
  <si>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</si>
  <si>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</si>
  <si>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</si>
  <si>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</si>
  <si>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</si>
  <si>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</si>
  <si>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</si>
  <si>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</si>
  <si>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</si>
  <si>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</si>
  <si>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</si>
  <si>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</si>
  <si>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</si>
  <si>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</si>
  <si>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</si>
  <si>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</si>
  <si>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</si>
  <si>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</si>
  <si>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</si>
  <si>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</si>
  <si>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</si>
  <si>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</si>
  <si>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</si>
  <si>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</si>
  <si>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</si>
  <si>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</si>
  <si>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</si>
  <si>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</si>
  <si>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</si>
  <si>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</si>
  <si>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</si>
  <si>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</si>
  <si>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</si>
  <si>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</si>
  <si>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</si>
  <si>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</si>
  <si>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</si>
  <si>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</si>
  <si>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</si>
  <si>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</si>
  <si>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</si>
  <si>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</si>
  <si>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</si>
  <si>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</si>
  <si>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</si>
  <si>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</si>
  <si>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</si>
  <si>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</si>
  <si>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</si>
  <si>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</si>
  <si>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</si>
  <si>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</si>
  <si>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</si>
  <si>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</si>
  <si>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</si>
  <si>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</si>
  <si>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</si>
  <si>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</si>
  <si>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</si>
  <si>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</si>
  <si>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</si>
  <si>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</si>
  <si>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</si>
  <si>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</si>
  <si>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</si>
  <si>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</si>
  <si>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</si>
  <si>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</si>
  <si>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</si>
  <si>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</si>
  <si>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</si>
  <si>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</si>
  <si>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</si>
  <si>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</si>
  <si>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</si>
  <si>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</si>
  <si>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</si>
  <si>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</si>
  <si>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</si>
  <si>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</si>
  <si>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</si>
  <si>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</si>
  <si>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</si>
  <si>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</si>
  <si>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</si>
  <si>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</si>
  <si>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</si>
  <si>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</si>
  <si>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</si>
  <si>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</si>
  <si>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</si>
  <si>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</si>
  <si>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</si>
  <si>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</si>
  <si>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</si>
  <si>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</si>
  <si>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</si>
  <si>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</si>
  <si>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</si>
  <si>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</si>
  <si>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</si>
  <si>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</si>
  <si>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</si>
  <si>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</si>
  <si>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</si>
  <si>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</si>
  <si>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</si>
  <si>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</si>
  <si>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</si>
  <si>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</si>
  <si>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</si>
  <si>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</si>
  <si>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</si>
  <si>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</si>
  <si>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</si>
  <si>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</si>
  <si>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</si>
  <si>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</si>
  <si>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</si>
  <si>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</si>
  <si>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</si>
  <si>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</si>
  <si>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</si>
  <si>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</si>
  <si>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</si>
  <si>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</si>
  <si>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</si>
  <si>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</si>
  <si>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</si>
  <si>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</si>
  <si>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</si>
  <si>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</si>
  <si>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</si>
  <si>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</si>
  <si>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</si>
  <si>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</si>
  <si>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</si>
  <si>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</si>
  <si>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</si>
  <si>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</si>
  <si>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</si>
  <si>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</si>
  <si>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</si>
  <si>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</si>
  <si>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</si>
  <si>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</si>
  <si>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</si>
  <si>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</si>
  <si>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</si>
  <si>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</si>
  <si>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</si>
  <si>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</si>
  <si>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</si>
  <si>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</si>
  <si>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</si>
  <si>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</si>
  <si>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</si>
  <si>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</si>
  <si>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</si>
  <si>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</si>
  <si>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</si>
  <si>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</si>
  <si>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</si>
  <si>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</si>
  <si>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</si>
  <si>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</si>
  <si>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</si>
  <si>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</si>
  <si>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</si>
  <si>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</si>
  <si>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</si>
  <si>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</si>
  <si>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</si>
  <si>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</si>
  <si>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</si>
  <si>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</si>
  <si>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</si>
  <si>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</si>
  <si>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</si>
  <si>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</si>
  <si>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</si>
  <si>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</si>
  <si>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</si>
  <si>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</si>
  <si>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</si>
  <si>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</si>
  <si>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</si>
  <si>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</si>
  <si>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</si>
  <si>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</si>
  <si>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</si>
  <si>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</si>
  <si>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</si>
  <si>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</si>
  <si>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</si>
  <si>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</si>
  <si>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</si>
  <si>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</si>
  <si>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</si>
  <si>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</si>
  <si>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</si>
  <si>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</si>
  <si>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</si>
  <si>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</si>
  <si>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</si>
  <si>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</si>
  <si>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</si>
  <si>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</si>
  <si>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</si>
  <si>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</si>
  <si>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</si>
  <si>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</si>
  <si>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</si>
  <si>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</si>
  <si>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</si>
  <si>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</si>
  <si>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</si>
  <si>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</si>
  <si>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</si>
  <si>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</si>
  <si>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</si>
  <si>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</si>
  <si>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</si>
  <si>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</si>
  <si>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</si>
  <si>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</si>
  <si>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</si>
  <si>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</si>
  <si>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</si>
  <si>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</si>
  <si>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</si>
  <si>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</si>
  <si>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</si>
  <si>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</si>
  <si>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</si>
  <si>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</si>
  <si>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</si>
  <si>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</si>
  <si>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</si>
  <si>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</si>
  <si>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</si>
  <si>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</si>
  <si>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</si>
  <si>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</si>
  <si>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</si>
  <si>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</si>
  <si>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</si>
  <si>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</si>
  <si>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</si>
  <si>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</si>
  <si>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</si>
  <si>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</si>
  <si>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</si>
  <si>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</si>
  <si>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</si>
  <si>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</si>
  <si>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</si>
  <si>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</si>
  <si>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</si>
  <si>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</si>
  <si>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</si>
  <si>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</si>
  <si>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</si>
  <si>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</si>
  <si>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</si>
  <si>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</si>
  <si>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</si>
  <si>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</si>
  <si>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</si>
  <si>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</si>
  <si>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</si>
  <si>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</si>
  <si>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</si>
  <si>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</si>
  <si>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</si>
  <si>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</si>
  <si>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</si>
  <si>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</si>
  <si>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</si>
  <si>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</si>
  <si>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</si>
  <si>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</si>
  <si>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</si>
  <si>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</si>
  <si>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</si>
  <si>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</si>
  <si>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</si>
  <si>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</si>
  <si>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</si>
  <si>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</si>
  <si>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</si>
  <si>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</si>
  <si>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</si>
  <si>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</si>
  <si>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</si>
  <si>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</si>
  <si>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</si>
  <si>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</si>
  <si>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</si>
  <si>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</si>
  <si>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</si>
  <si>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</si>
  <si>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</si>
  <si>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</si>
  <si>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</si>
  <si>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</si>
  <si>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</si>
  <si>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</si>
  <si>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</si>
  <si>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</si>
  <si>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</si>
  <si>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</si>
  <si>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</si>
  <si>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</si>
  <si>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</si>
  <si>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</si>
  <si>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</si>
  <si>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</si>
  <si>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</si>
  <si>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</si>
  <si>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</si>
  <si>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</si>
  <si>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</si>
  <si>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</si>
  <si>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</si>
  <si>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</si>
  <si>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</si>
  <si>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</si>
  <si>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</si>
  <si>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</si>
  <si>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</si>
  <si>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</si>
  <si>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</si>
  <si>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</si>
  <si>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</si>
  <si>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</si>
  <si>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</si>
  <si>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</si>
  <si>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</si>
  <si>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</si>
  <si>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</si>
  <si>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</si>
  <si>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</si>
  <si>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</si>
  <si>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</si>
  <si>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</si>
  <si>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</si>
  <si>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</si>
  <si>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</si>
  <si>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</si>
  <si>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</si>
  <si>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</si>
  <si>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</si>
  <si>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</si>
  <si>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</si>
  <si>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</si>
  <si>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</si>
  <si>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</si>
  <si>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</si>
  <si>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</si>
  <si>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</si>
  <si>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</si>
  <si>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</si>
  <si>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</si>
  <si>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</si>
  <si>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</si>
  <si>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</si>
  <si>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</si>
  <si>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</si>
  <si>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</si>
  <si>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</si>
  <si>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</si>
  <si>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</si>
  <si>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</si>
  <si>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</si>
  <si>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</si>
  <si>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</si>
  <si>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</si>
  <si>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</si>
  <si>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</si>
  <si>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</si>
  <si>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</si>
  <si>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</si>
  <si>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</si>
  <si>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</si>
  <si>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</si>
  <si>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</si>
  <si>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</si>
  <si>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</si>
  <si>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</si>
  <si>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</si>
  <si>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</si>
  <si>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</si>
  <si>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</si>
  <si>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</si>
  <si>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</si>
  <si>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</si>
  <si>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</si>
  <si>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</si>
  <si>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</si>
  <si>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</si>
  <si>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</si>
  <si>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</si>
  <si>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</si>
  <si>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</si>
  <si>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</si>
  <si>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</si>
  <si>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</si>
  <si>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</si>
  <si>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</si>
  <si>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</si>
  <si>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</si>
  <si>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</si>
  <si>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</si>
  <si>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</si>
  <si>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</si>
  <si>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</si>
  <si>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</si>
  <si>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</si>
  <si>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</si>
  <si>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</si>
  <si>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</si>
  <si>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</si>
  <si>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</si>
  <si>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</si>
  <si>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</si>
  <si>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</si>
  <si>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</si>
  <si>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</si>
  <si>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</si>
  <si>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</si>
  <si>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</si>
  <si>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</si>
  <si>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</si>
  <si>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</si>
  <si>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</si>
  <si>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</si>
  <si>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</si>
  <si>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</si>
  <si>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</si>
  <si>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</si>
  <si>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</si>
  <si>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</si>
  <si>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</si>
  <si>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</si>
  <si>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</si>
  <si>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</si>
  <si>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</si>
  <si>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</si>
  <si>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</si>
  <si>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</si>
  <si>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</si>
  <si>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</si>
  <si>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</si>
  <si>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</si>
  <si>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</si>
  <si>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</si>
  <si>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</si>
  <si>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</si>
  <si>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</si>
  <si>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</si>
  <si>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</si>
  <si>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</si>
  <si>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</si>
  <si>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</si>
  <si>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</si>
  <si>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</si>
  <si>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</si>
  <si>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</si>
  <si>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</si>
  <si>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</si>
  <si>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</si>
  <si>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</si>
  <si>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</si>
  <si>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</si>
  <si>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</si>
  <si>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</si>
  <si>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</si>
  <si>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</si>
  <si>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</si>
  <si>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</si>
  <si>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</si>
  <si>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</si>
  <si>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</si>
  <si>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</si>
  <si>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</si>
  <si>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</si>
  <si>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</si>
  <si>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</si>
  <si>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</si>
  <si>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</si>
  <si>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</si>
  <si>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</si>
  <si>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</si>
  <si>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</si>
  <si>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</si>
  <si>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</si>
  <si>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</si>
  <si>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</si>
  <si>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</si>
  <si>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</si>
  <si>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</si>
  <si>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</si>
  <si>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</si>
  <si>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</si>
  <si>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</si>
  <si>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</si>
  <si>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</si>
  <si>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</si>
  <si>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</si>
  <si>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</si>
  <si>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</si>
  <si>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</si>
  <si>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</si>
  <si>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</si>
  <si>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</si>
  <si>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</si>
  <si>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</si>
  <si>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</si>
  <si>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</si>
  <si>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</si>
  <si>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</si>
  <si>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</si>
  <si>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</si>
  <si>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</si>
  <si>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</si>
  <si>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</si>
  <si>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</si>
  <si>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</si>
  <si>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</si>
  <si>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</si>
  <si>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</si>
  <si>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</si>
  <si>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</si>
  <si>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</si>
  <si>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</si>
  <si>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</si>
  <si>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</si>
  <si>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</si>
  <si>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</si>
  <si>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</si>
  <si>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</si>
  <si>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</si>
  <si>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</si>
  <si>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</si>
  <si>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</si>
  <si>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</si>
  <si>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</si>
  <si>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</si>
  <si>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</si>
  <si>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</si>
  <si>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</si>
  <si>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</si>
  <si>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</si>
  <si>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</si>
  <si>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</si>
  <si>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</si>
  <si>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</si>
  <si>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</si>
  <si>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</si>
  <si>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</si>
  <si>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</si>
  <si>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</si>
  <si>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</si>
  <si>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</si>
  <si>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</si>
  <si>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</si>
  <si>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</si>
  <si>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</si>
  <si>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</si>
  <si>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</si>
  <si>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</si>
  <si>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</si>
  <si>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</si>
  <si>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</si>
  <si>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</si>
  <si>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</si>
  <si>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</si>
  <si>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</si>
  <si>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</si>
  <si>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</si>
  <si>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</si>
  <si>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</si>
  <si>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</si>
  <si>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</si>
  <si>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</si>
  <si>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</si>
  <si>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</si>
  <si>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</si>
  <si>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</si>
  <si>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</si>
  <si>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</si>
  <si>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</si>
  <si>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</si>
  <si>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</si>
  <si>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</si>
  <si>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</si>
  <si>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</si>
  <si>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</si>
  <si>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</si>
  <si>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</si>
  <si>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</si>
  <si>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</si>
  <si>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</si>
  <si>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</si>
  <si>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</si>
  <si>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</si>
  <si>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</si>
  <si>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</si>
  <si>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</si>
  <si>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</si>
  <si>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</si>
  <si>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</si>
  <si>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</si>
  <si>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</si>
  <si>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</si>
  <si>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</si>
  <si>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</si>
  <si>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</si>
  <si>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</si>
  <si>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</si>
  <si>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</si>
  <si>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</si>
  <si>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</si>
  <si>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</si>
  <si>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</si>
  <si>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</si>
  <si>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</si>
  <si>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</si>
  <si>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</si>
  <si>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</si>
  <si>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</si>
  <si>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</si>
  <si>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</si>
  <si>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</si>
  <si>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</si>
  <si>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</si>
  <si>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</si>
  <si>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</si>
  <si>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</si>
  <si>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</si>
  <si>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</si>
  <si>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</si>
  <si>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</si>
  <si>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</si>
  <si>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</si>
  <si>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</si>
  <si>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</si>
  <si>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</si>
  <si>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</si>
  <si>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</si>
  <si>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</si>
  <si>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</si>
  <si>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</si>
  <si>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</si>
  <si>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</si>
  <si>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</si>
  <si>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</si>
  <si>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</si>
  <si>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</si>
  <si>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</si>
  <si>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</si>
  <si>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</si>
  <si>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</si>
  <si>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</si>
  <si>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</si>
  <si>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</si>
  <si>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</si>
  <si>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</si>
  <si>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</si>
  <si>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</si>
  <si>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</si>
  <si>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</si>
  <si>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</si>
  <si>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</si>
  <si>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</si>
  <si>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</si>
  <si>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</si>
  <si>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</si>
  <si>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</si>
  <si>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</si>
  <si>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</si>
  <si>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</si>
  <si>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</si>
  <si>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</si>
  <si>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</si>
  <si>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</si>
  <si>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</si>
  <si>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</si>
  <si>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</si>
  <si>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</si>
  <si>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</si>
  <si>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</si>
  <si>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</si>
  <si>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</si>
  <si>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</si>
  <si>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</si>
  <si>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</si>
  <si>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</si>
  <si>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</si>
  <si>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</si>
  <si>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</si>
  <si>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</si>
  <si>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</si>
  <si>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</si>
  <si>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</si>
  <si>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</si>
  <si>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</si>
  <si>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</si>
  <si>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</si>
  <si>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</si>
  <si>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</si>
  <si>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</si>
  <si>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</si>
  <si>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</si>
  <si>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</si>
  <si>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</si>
  <si>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</si>
  <si>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</si>
  <si>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</si>
  <si>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</si>
  <si>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</si>
  <si>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</si>
  <si>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</si>
  <si>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</si>
  <si>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</si>
  <si>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</si>
  <si>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</si>
  <si>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</si>
  <si>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</si>
  <si>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</si>
  <si>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</si>
  <si>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</si>
  <si>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</si>
  <si>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</si>
  <si>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</si>
  <si>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</si>
  <si>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</si>
  <si>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</si>
  <si>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</si>
  <si>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</si>
  <si>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</si>
  <si>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</si>
  <si>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</si>
  <si>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</si>
  <si>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</si>
  <si>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</si>
  <si>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</si>
  <si>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</si>
  <si>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</si>
  <si>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</si>
  <si>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</si>
  <si>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</si>
  <si>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</si>
  <si>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</si>
  <si>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</si>
  <si>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</si>
  <si>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</si>
  <si>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</si>
  <si>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</si>
  <si>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</si>
  <si>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</si>
  <si>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</si>
  <si>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</si>
  <si>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</si>
  <si>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</si>
  <si>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</si>
  <si>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</si>
  <si>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</si>
  <si>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</si>
  <si>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</si>
  <si>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</si>
  <si>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</si>
  <si>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</si>
  <si>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</si>
  <si>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</si>
  <si>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</si>
  <si>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</si>
  <si>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</si>
  <si>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</si>
  <si>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</si>
  <si>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</si>
  <si>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</si>
  <si>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</si>
  <si>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</si>
  <si>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</si>
  <si>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</si>
  <si>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</si>
  <si>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</si>
  <si>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</si>
  <si>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</si>
  <si>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</si>
  <si>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</si>
  <si>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</si>
  <si>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</si>
  <si>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</si>
  <si>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</si>
  <si>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</si>
  <si>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</si>
  <si>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</si>
  <si>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</si>
  <si>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</si>
  <si>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</si>
  <si>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</si>
  <si>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</si>
  <si>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</si>
  <si>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</si>
  <si>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</si>
  <si>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</si>
  <si>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</si>
  <si>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</si>
  <si>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</si>
  <si>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</si>
  <si>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</si>
  <si>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</si>
  <si>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</si>
  <si>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</si>
  <si>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</si>
  <si>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</si>
  <si>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</si>
  <si>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</si>
  <si>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</si>
  <si>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</si>
  <si>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</si>
  <si>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</si>
  <si>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</si>
  <si>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</si>
  <si>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</si>
  <si>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</si>
  <si>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</si>
  <si>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</si>
  <si>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</si>
  <si>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</si>
  <si>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</si>
  <si>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</si>
  <si>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</si>
  <si>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</si>
  <si>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</si>
  <si>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</si>
  <si>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</si>
  <si>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</si>
  <si>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</si>
  <si>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</si>
  <si>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</si>
  <si>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</si>
  <si>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</si>
  <si>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</si>
  <si>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</si>
  <si>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</si>
  <si>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</si>
  <si>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</si>
  <si>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</si>
  <si>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</si>
  <si>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</si>
  <si>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</si>
  <si>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</si>
  <si>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</si>
  <si>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</si>
  <si>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</si>
  <si>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</si>
  <si>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</si>
  <si>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</si>
  <si>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</si>
  <si>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</si>
  <si>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</si>
  <si>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</si>
  <si>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</si>
  <si>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</si>
  <si>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</si>
  <si>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</si>
  <si>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</si>
  <si>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</si>
  <si>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</si>
  <si>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</si>
  <si>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</si>
  <si>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</si>
  <si>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</si>
  <si>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</si>
  <si>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</si>
  <si>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</si>
  <si>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</si>
  <si>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</si>
  <si>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</si>
  <si>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</si>
  <si>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</si>
  <si>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</si>
  <si>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</si>
  <si>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</si>
  <si>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</si>
  <si>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</si>
  <si>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</si>
  <si>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</si>
  <si>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</si>
  <si>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</si>
  <si>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</si>
  <si>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</si>
  <si>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</si>
  <si>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</si>
  <si>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</si>
  <si>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</si>
  <si>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</si>
  <si>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</si>
  <si>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</si>
  <si>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</si>
  <si>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</si>
  <si>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</si>
  <si>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</si>
  <si>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</si>
  <si>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</si>
  <si>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</si>
  <si>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</si>
  <si>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</si>
  <si>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</si>
  <si>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</si>
  <si>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</si>
  <si>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</si>
  <si>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</si>
  <si>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</si>
  <si>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</si>
  <si>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</si>
  <si>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</si>
  <si>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</si>
  <si>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</si>
  <si>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</si>
  <si>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</si>
  <si>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</si>
  <si>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</si>
  <si>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</si>
  <si>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</si>
  <si>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</si>
  <si>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</si>
  <si>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</si>
  <si>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</si>
  <si>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</si>
  <si>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</si>
  <si>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</si>
  <si>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</si>
  <si>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</si>
  <si>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</si>
  <si>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</si>
  <si>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</si>
  <si>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</si>
  <si>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</si>
  <si>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</si>
  <si>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</si>
  <si>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</si>
  <si>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</si>
  <si>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</si>
  <si>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</si>
  <si>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</si>
  <si>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</si>
  <si>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</si>
  <si>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</si>
  <si>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</si>
  <si>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</si>
  <si>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</si>
  <si>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</si>
  <si>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</si>
  <si>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</si>
  <si>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</si>
  <si>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</si>
  <si>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</si>
  <si>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</si>
  <si>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</si>
  <si>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</si>
  <si>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</si>
  <si>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</si>
  <si>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</si>
  <si>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</si>
  <si>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</si>
  <si>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</si>
  <si>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</si>
  <si>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</si>
  <si>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</si>
  <si>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</si>
  <si>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</si>
  <si>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</si>
  <si>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</si>
  <si>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</si>
  <si>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</si>
  <si>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</si>
  <si>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</si>
  <si>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</si>
  <si>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</si>
  <si>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</si>
  <si>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</si>
  <si>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</si>
  <si>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</si>
  <si>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</si>
  <si>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</si>
  <si>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</si>
  <si>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</si>
  <si>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</si>
  <si>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</si>
  <si>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</si>
  <si>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</si>
  <si>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</si>
  <si>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</si>
  <si>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</si>
  <si>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</si>
  <si>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</si>
  <si>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</si>
  <si>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</si>
  <si>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</si>
  <si>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</si>
  <si>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</si>
  <si>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</si>
  <si>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</si>
  <si>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</si>
  <si>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</si>
  <si>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</si>
  <si>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</si>
  <si>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</si>
  <si>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</si>
  <si>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</si>
  <si>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</si>
  <si>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</si>
  <si>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</si>
  <si>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</si>
  <si>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</si>
  <si>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</si>
  <si>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</si>
  <si>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</si>
  <si>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</si>
  <si>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</si>
  <si>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</si>
  <si>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</si>
  <si>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</si>
  <si>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</si>
  <si>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</si>
  <si>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</si>
  <si>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</si>
  <si>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</si>
  <si>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</si>
  <si>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</si>
  <si>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</si>
  <si>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</si>
  <si>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</si>
  <si>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</si>
  <si>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</si>
  <si>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</si>
  <si>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</si>
  <si>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</si>
  <si>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</si>
  <si>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</si>
  <si>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</si>
  <si>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</si>
  <si>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</si>
  <si>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</si>
  <si>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</si>
  <si>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</si>
  <si>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</si>
  <si>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</si>
  <si>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</si>
  <si>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</si>
  <si>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</si>
  <si>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</si>
  <si>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</si>
  <si>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</si>
  <si>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</si>
  <si>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</si>
  <si>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</si>
  <si>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</si>
  <si>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</si>
  <si>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</si>
  <si>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</si>
  <si>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</si>
  <si>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</si>
  <si>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</si>
  <si>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</si>
  <si>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</si>
  <si>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</si>
  <si>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</si>
  <si>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</si>
  <si>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</si>
  <si>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</si>
  <si>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</si>
  <si>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</si>
  <si>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</si>
  <si>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</si>
  <si>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</si>
  <si>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</si>
  <si>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</si>
  <si>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</si>
  <si>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</si>
  <si>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</si>
  <si>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</si>
  <si>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</si>
  <si>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</si>
  <si>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</si>
  <si>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</si>
  <si>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</si>
  <si>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</si>
  <si>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</si>
  <si>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</si>
  <si>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</si>
  <si>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</si>
  <si>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</si>
  <si>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</si>
  <si>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</si>
  <si>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</si>
  <si>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</si>
  <si>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</si>
  <si>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</si>
  <si>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</si>
  <si>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</si>
  <si>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</si>
  <si>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</si>
  <si>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</si>
  <si>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</si>
  <si>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</si>
  <si>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</si>
  <si>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</si>
  <si>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</si>
  <si>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</si>
  <si>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</si>
  <si>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</si>
  <si>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</si>
  <si>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</si>
  <si>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</si>
  <si>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</si>
  <si>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</si>
  <si>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</si>
  <si>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</si>
  <si>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</si>
  <si>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</si>
  <si>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</si>
  <si>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</si>
  <si>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</si>
  <si>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</si>
  <si>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</si>
  <si>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</si>
  <si>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</si>
  <si>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</si>
  <si>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</si>
  <si>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</si>
  <si>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</si>
  <si>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</si>
  <si>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</si>
  <si>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</si>
  <si>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</si>
  <si>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</si>
  <si>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</si>
  <si>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</si>
  <si>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</si>
  <si>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</si>
  <si>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</si>
  <si>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</si>
  <si>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</si>
  <si>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</si>
  <si>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</si>
  <si>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</si>
  <si>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</si>
  <si>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</si>
  <si>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</si>
  <si>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</si>
  <si>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</si>
  <si>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</si>
  <si>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</si>
  <si>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</si>
  <si>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</si>
  <si>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</si>
  <si>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</si>
  <si>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</si>
  <si>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</si>
  <si>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</si>
  <si>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</si>
  <si>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</si>
  <si>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</si>
  <si>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</si>
  <si>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</si>
  <si>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</si>
  <si>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</si>
  <si>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</si>
  <si>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</si>
  <si>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</si>
  <si>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</si>
  <si>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</si>
  <si>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</si>
  <si>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</si>
  <si>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</si>
  <si>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</si>
  <si>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</si>
  <si>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</si>
  <si>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</si>
  <si>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</si>
  <si>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</si>
  <si>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</si>
  <si>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</si>
  <si>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</si>
  <si>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</si>
  <si>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</si>
  <si>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</si>
  <si>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</si>
  <si>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</si>
  <si>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</si>
  <si>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</si>
  <si>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</si>
  <si>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</si>
  <si>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</si>
  <si>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</si>
  <si>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</si>
  <si>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</si>
  <si>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</si>
  <si>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</si>
  <si>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</si>
  <si>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</si>
  <si>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</si>
  <si>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</si>
  <si>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</si>
  <si>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</si>
  <si>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</si>
  <si>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</si>
  <si>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</si>
  <si>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</si>
  <si>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</si>
  <si>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</si>
  <si>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</si>
  <si>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</si>
  <si>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</si>
  <si>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</si>
  <si>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</si>
  <si>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</si>
  <si>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</si>
  <si>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</si>
  <si>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</si>
  <si>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</si>
  <si>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</si>
  <si>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</si>
  <si>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</si>
  <si>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</si>
  <si>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</si>
  <si>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</si>
  <si>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</si>
  <si>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</si>
  <si>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</si>
  <si>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</si>
  <si>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</si>
  <si>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</si>
  <si>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</si>
  <si>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</si>
  <si>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</si>
  <si>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</si>
  <si>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</si>
  <si>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</si>
  <si>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</si>
  <si>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</si>
  <si>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</si>
  <si>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</si>
  <si>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</si>
  <si>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</si>
  <si>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</si>
  <si>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</si>
  <si>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</si>
  <si>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</si>
  <si>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</si>
  <si>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</si>
  <si>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</si>
  <si>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</si>
  <si>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</si>
  <si>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</si>
  <si>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</si>
  <si>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</si>
  <si>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</si>
  <si>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</si>
  <si>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</si>
  <si>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</si>
  <si>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</si>
  <si>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</si>
  <si>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</si>
  <si>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</si>
  <si>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</si>
  <si>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</si>
  <si>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</si>
  <si>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</si>
  <si>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</si>
  <si>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</si>
  <si>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</si>
  <si>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</si>
  <si>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</si>
  <si>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</si>
  <si>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</si>
  <si>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</si>
  <si>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</si>
  <si>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</si>
  <si>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</si>
  <si>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</si>
  <si>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</si>
  <si>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</si>
  <si>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</si>
  <si>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</si>
  <si>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</si>
  <si>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</si>
  <si>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</si>
  <si>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</si>
  <si>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</si>
  <si>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</si>
  <si>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</si>
  <si>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</si>
  <si>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</si>
  <si>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</si>
  <si>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</si>
  <si>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</si>
  <si>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</si>
  <si>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</si>
  <si>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</si>
  <si>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</si>
  <si>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</si>
  <si>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</si>
  <si>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</si>
  <si>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</si>
  <si>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</si>
  <si>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</si>
  <si>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</si>
  <si>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</si>
  <si>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</si>
  <si>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</si>
  <si>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</si>
  <si>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</si>
  <si>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</si>
  <si>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</si>
  <si>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</si>
  <si>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</si>
  <si>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</si>
  <si>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</si>
  <si>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</si>
  <si>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</si>
  <si>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</si>
  <si>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</si>
  <si>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</si>
  <si>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</si>
  <si>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</si>
  <si>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</si>
  <si>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</si>
  <si>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</si>
  <si>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</si>
  <si>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</si>
  <si>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</si>
  <si>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</si>
  <si>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</si>
  <si>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</si>
  <si>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</si>
  <si>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</si>
  <si>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</si>
  <si>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</si>
  <si>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</si>
  <si>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</si>
  <si>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</si>
  <si>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</si>
  <si>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</si>
  <si>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</si>
  <si>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</si>
  <si>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</si>
  <si>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</si>
  <si>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</si>
  <si>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</si>
  <si>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</si>
  <si>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</si>
  <si>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</si>
  <si>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</si>
  <si>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</si>
  <si>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</si>
  <si>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</si>
  <si>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</si>
  <si>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</si>
  <si>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</si>
  <si>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</si>
  <si>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</si>
  <si>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</si>
  <si>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</si>
  <si>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</si>
  <si>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</si>
  <si>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</si>
  <si>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</si>
  <si>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</si>
  <si>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</si>
  <si>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</si>
  <si>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</si>
  <si>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</si>
  <si>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</si>
  <si>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</si>
  <si>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</si>
  <si>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</si>
  <si>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</si>
  <si>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</si>
  <si>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</si>
  <si>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</si>
  <si>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</si>
  <si>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</si>
  <si>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</si>
  <si>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</si>
  <si>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</si>
  <si>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</si>
  <si>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</si>
  <si>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</si>
  <si>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</si>
  <si>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</si>
  <si>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</si>
  <si>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</si>
  <si>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</si>
  <si>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</si>
  <si>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</si>
  <si>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</si>
  <si>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</si>
  <si>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</si>
  <si>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</si>
  <si>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</si>
  <si>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</si>
  <si>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</si>
  <si>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</si>
  <si>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</si>
  <si>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</si>
  <si>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</si>
  <si>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</si>
  <si>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</si>
  <si>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</si>
  <si>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</si>
  <si>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</si>
  <si>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</si>
  <si>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</si>
  <si>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</si>
  <si>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</si>
  <si>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</si>
  <si>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</si>
  <si>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</si>
  <si>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</si>
  <si>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</si>
  <si>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</si>
  <si>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</si>
  <si>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</si>
  <si>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</si>
  <si>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</si>
  <si>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</si>
  <si>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</si>
  <si>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</si>
  <si>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</si>
  <si>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</si>
  <si>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</si>
  <si>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</si>
  <si>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</si>
  <si>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</si>
  <si>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</si>
  <si>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</si>
  <si>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</si>
  <si>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</si>
  <si>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</si>
  <si>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</si>
  <si>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</si>
  <si>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</si>
  <si>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</si>
  <si>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</si>
  <si>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</si>
  <si>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</si>
  <si>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</si>
  <si>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</si>
  <si>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</si>
  <si>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</si>
  <si>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</si>
  <si>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</si>
  <si>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</si>
  <si>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</si>
  <si>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</si>
  <si>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</si>
  <si>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</si>
  <si>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</si>
  <si>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</si>
  <si>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</si>
  <si>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</si>
  <si>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</si>
  <si>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</si>
  <si>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</si>
  <si>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</si>
  <si>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</si>
  <si>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</si>
  <si>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</si>
  <si>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</si>
  <si>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</si>
  <si>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</si>
  <si>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</si>
  <si>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</si>
  <si>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</si>
  <si>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</si>
  <si>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</si>
  <si>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</si>
  <si>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</si>
  <si>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</si>
  <si>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</si>
  <si>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</si>
  <si>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</si>
  <si>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</si>
  <si>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</si>
  <si>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</si>
  <si>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</si>
  <si>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</si>
  <si>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</si>
  <si>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</si>
  <si>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</si>
  <si>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</si>
  <si>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</si>
  <si>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</si>
  <si>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</si>
  <si>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</si>
  <si>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</si>
  <si>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</si>
  <si>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</si>
  <si>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</si>
  <si>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</si>
  <si>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</si>
  <si>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</si>
  <si>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</si>
  <si>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</si>
  <si>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</si>
  <si>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</si>
  <si>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</si>
  <si>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</si>
  <si>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</si>
  <si>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</si>
  <si>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</si>
  <si>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</si>
  <si>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</si>
  <si>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</si>
  <si>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</si>
  <si>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</si>
  <si>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</si>
  <si>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</si>
  <si>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</si>
  <si>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</si>
  <si>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</si>
  <si>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</si>
  <si>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</si>
  <si>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</si>
  <si>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</si>
  <si>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</si>
  <si>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</si>
  <si>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</si>
  <si>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</si>
  <si>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</si>
  <si>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</si>
  <si>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</si>
  <si>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</si>
  <si>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</si>
  <si>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</si>
  <si>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</si>
  <si>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</si>
  <si>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</si>
  <si>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</si>
  <si>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</si>
  <si>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</si>
  <si>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</si>
  <si>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</si>
  <si>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</si>
  <si>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</si>
  <si>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</si>
  <si>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</si>
  <si>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</si>
  <si>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</si>
  <si>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</si>
  <si>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</si>
  <si>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</si>
  <si>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</si>
  <si>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</si>
  <si>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</si>
  <si>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</si>
  <si>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</si>
  <si>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</si>
  <si>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</si>
  <si>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</si>
  <si>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</si>
  <si>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</si>
  <si>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</si>
  <si>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</si>
  <si>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</si>
  <si>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</si>
  <si>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</si>
  <si>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</si>
  <si>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</si>
  <si>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</si>
  <si>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</si>
  <si>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</si>
  <si>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</si>
  <si>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</si>
  <si>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</si>
  <si>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</si>
  <si>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</si>
  <si>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</si>
  <si>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</si>
  <si>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</si>
  <si>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</si>
  <si>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</si>
  <si>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</si>
  <si>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</si>
  <si>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</si>
  <si>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</si>
  <si>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</si>
  <si>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</si>
  <si>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</si>
  <si>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</si>
  <si>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</si>
  <si>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</si>
  <si>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</si>
  <si>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</si>
  <si>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</si>
  <si>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</si>
  <si>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</si>
  <si>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</si>
  <si>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</si>
  <si>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</si>
  <si>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</si>
  <si>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</si>
  <si>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</si>
  <si>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</si>
  <si>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</si>
  <si>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</si>
  <si>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</si>
  <si>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</si>
  <si>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</si>
  <si>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</si>
  <si>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</si>
  <si>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</si>
  <si>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</si>
  <si>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</si>
  <si>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</si>
  <si>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</si>
  <si>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</si>
  <si>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</si>
  <si>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</si>
  <si>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</si>
  <si>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</si>
  <si>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</si>
  <si>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</si>
  <si>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</si>
  <si>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</si>
  <si>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</si>
  <si>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</si>
  <si>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</si>
  <si>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</si>
  <si>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</si>
  <si>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</si>
  <si>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</si>
  <si>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</si>
  <si>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</si>
  <si>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</si>
  <si>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</si>
  <si>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</si>
  <si>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</si>
  <si>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</si>
  <si>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</si>
  <si>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</si>
  <si>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</si>
  <si>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</si>
  <si>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</si>
  <si>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</si>
  <si>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</si>
  <si>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</si>
  <si>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</si>
  <si>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</si>
  <si>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</si>
  <si>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</si>
  <si>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</si>
  <si>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</si>
  <si>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</si>
  <si>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</si>
  <si>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</si>
  <si>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</si>
  <si>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</si>
  <si>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</si>
  <si>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</si>
  <si>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</si>
  <si>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</si>
  <si>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</si>
  <si>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</si>
  <si>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</si>
  <si>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</si>
  <si>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</si>
  <si>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</si>
  <si>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</si>
  <si>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</si>
  <si>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</si>
  <si>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</si>
  <si>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</si>
  <si>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</si>
  <si>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</si>
  <si>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</si>
  <si>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</si>
  <si>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</si>
  <si>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</si>
  <si>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</si>
  <si>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</si>
  <si>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</si>
  <si>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</si>
  <si>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</si>
  <si>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</si>
  <si>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</si>
  <si>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</si>
  <si>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</si>
  <si>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</si>
  <si>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</si>
  <si>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</si>
  <si>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</si>
  <si>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</si>
  <si>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</si>
  <si>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</si>
  <si>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</si>
  <si>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</si>
  <si>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</si>
  <si>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</si>
  <si>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</si>
  <si>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</si>
  <si>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</si>
  <si>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</si>
  <si>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</si>
  <si>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</si>
  <si>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</si>
  <si>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</si>
  <si>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</si>
  <si>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</si>
  <si>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</si>
  <si>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</si>
  <si>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</si>
  <si>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</si>
  <si>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</si>
  <si>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</si>
  <si>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</si>
  <si>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</si>
  <si>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</si>
  <si>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</si>
  <si>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</si>
  <si>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</si>
  <si>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</si>
  <si>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</si>
  <si>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</si>
  <si>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</si>
  <si>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</si>
  <si>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</si>
  <si>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</si>
  <si>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</si>
  <si>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</si>
  <si>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</si>
  <si>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</si>
  <si>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</si>
  <si>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</si>
  <si>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</si>
  <si>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</si>
  <si>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</si>
  <si>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</si>
  <si>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</si>
  <si>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</si>
  <si>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</si>
  <si>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</si>
  <si>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</si>
  <si>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</si>
  <si>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</si>
  <si>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</si>
  <si>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</si>
  <si>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</si>
  <si>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</si>
  <si>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</si>
  <si>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</si>
  <si>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</si>
  <si>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</si>
  <si>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</si>
  <si>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</si>
  <si>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</si>
  <si>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</si>
  <si>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</si>
  <si>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</si>
  <si>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</si>
  <si>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</si>
  <si>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</si>
  <si>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</si>
  <si>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</si>
  <si>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</si>
  <si>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</si>
  <si>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</si>
  <si>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</si>
  <si>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</si>
  <si>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</si>
  <si>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</si>
  <si>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</si>
  <si>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</si>
  <si>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</si>
  <si>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</si>
  <si>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</si>
  <si>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</si>
  <si>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</si>
  <si>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</si>
  <si>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</si>
  <si>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</si>
  <si>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</si>
  <si>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</si>
  <si>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</si>
  <si>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</si>
  <si>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</si>
  <si>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</si>
  <si>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</si>
  <si>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</si>
  <si>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</si>
  <si>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</si>
  <si>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</si>
  <si>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</si>
  <si>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</si>
  <si>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</si>
  <si>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</si>
  <si>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</si>
  <si>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</si>
  <si>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</si>
  <si>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</si>
  <si>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</si>
  <si>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</si>
  <si>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</si>
  <si>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</si>
  <si>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</si>
  <si>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</si>
  <si>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</si>
  <si>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</si>
  <si>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</si>
  <si>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</si>
  <si>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</si>
  <si>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</si>
  <si>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</si>
  <si>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</si>
  <si>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</si>
  <si>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</si>
  <si>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</si>
  <si>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</si>
  <si>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</si>
  <si>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</si>
  <si>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</si>
  <si>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</si>
  <si>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</si>
  <si>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</si>
  <si>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</si>
  <si>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</si>
  <si>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</si>
  <si>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</si>
  <si>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</si>
  <si>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</si>
  <si>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</si>
  <si>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</si>
  <si>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</si>
  <si>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</si>
  <si>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</si>
  <si>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</si>
  <si>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</si>
  <si>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</si>
  <si>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</si>
  <si>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</si>
  <si>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</si>
  <si>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</si>
  <si>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</si>
  <si>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</si>
  <si>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</si>
  <si>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</si>
  <si>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</si>
  <si>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</si>
  <si>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</si>
  <si>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</si>
  <si>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</si>
  <si>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</si>
  <si>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</si>
  <si>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</si>
  <si>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</si>
  <si>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</si>
  <si>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</si>
  <si>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</si>
  <si>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</si>
  <si>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</si>
  <si>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</si>
  <si>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</si>
  <si>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</si>
  <si>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</si>
  <si>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</si>
  <si>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</si>
  <si>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</si>
  <si>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</si>
  <si>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</si>
  <si>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</si>
  <si>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</si>
  <si>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</si>
  <si>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</si>
  <si>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</si>
  <si>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</si>
  <si>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</si>
  <si>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</si>
  <si>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</si>
  <si>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</si>
  <si>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</si>
  <si>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</si>
  <si>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</si>
  <si>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</si>
  <si>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</si>
  <si>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</si>
  <si>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</si>
  <si>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</si>
  <si>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</si>
  <si>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</si>
  <si>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</si>
  <si>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</si>
  <si>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</si>
  <si>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</si>
  <si>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</si>
  <si>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</si>
  <si>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</si>
  <si>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</si>
  <si>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</si>
  <si>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</si>
  <si>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</si>
  <si>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</si>
  <si>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</si>
  <si>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</si>
  <si>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</si>
  <si>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</si>
  <si>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</si>
  <si>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</si>
  <si>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</si>
  <si>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</si>
  <si>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</si>
  <si>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</si>
  <si>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</si>
  <si>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</si>
  <si>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</si>
  <si>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</si>
  <si>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</si>
  <si>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</si>
  <si>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</si>
  <si>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</si>
  <si>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</si>
  <si>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</si>
  <si>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</si>
  <si>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</si>
  <si>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</si>
  <si>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</si>
  <si>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</si>
  <si>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</si>
  <si>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</si>
  <si>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</si>
  <si>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</si>
  <si>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</si>
  <si>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</si>
  <si>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</si>
  <si>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</si>
  <si>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</si>
  <si>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</si>
  <si>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</si>
  <si>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</si>
  <si>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</si>
  <si>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</si>
  <si>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</si>
  <si>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</si>
  <si>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</si>
  <si>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</si>
  <si>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</si>
  <si>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</si>
  <si>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</si>
  <si>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</si>
  <si>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</si>
  <si>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</si>
  <si>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</si>
  <si>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</si>
  <si>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</si>
  <si>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</si>
  <si>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</si>
  <si>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</si>
  <si>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</si>
  <si>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</si>
  <si>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</si>
  <si>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</si>
  <si>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</si>
  <si>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</si>
  <si>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</si>
  <si>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</si>
  <si>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</si>
  <si>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</si>
  <si>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</si>
  <si>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</si>
  <si>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</si>
  <si>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</si>
  <si>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</si>
  <si>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</si>
  <si>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</si>
  <si>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</si>
  <si>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</si>
  <si>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</si>
  <si>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</si>
  <si>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</si>
  <si>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</si>
  <si>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</si>
  <si>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</si>
  <si>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</si>
  <si>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</si>
  <si>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</si>
  <si>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</si>
  <si>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</si>
  <si>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</si>
  <si>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</si>
  <si>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</si>
  <si>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</si>
  <si>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</si>
  <si>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</si>
  <si>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</si>
  <si>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</si>
  <si>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</si>
  <si>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</si>
  <si>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</si>
  <si>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</si>
  <si>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</si>
  <si>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</si>
  <si>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</si>
  <si>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</si>
  <si>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</si>
  <si>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</si>
  <si>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</si>
  <si>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</si>
  <si>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</si>
  <si>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</si>
  <si>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</si>
  <si>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</si>
  <si>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</si>
  <si>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</si>
  <si>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</si>
  <si>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</si>
  <si>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</si>
  <si>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</si>
  <si>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</si>
  <si>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</si>
  <si>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</si>
  <si>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</si>
  <si>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</si>
  <si>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</si>
  <si>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</si>
  <si>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</si>
  <si>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</si>
  <si>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</si>
  <si>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</si>
  <si>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</si>
  <si>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</si>
  <si>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</si>
  <si>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</si>
  <si>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</si>
  <si>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</si>
  <si>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</si>
  <si>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</si>
  <si>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</si>
  <si>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</si>
  <si>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</si>
  <si>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</si>
  <si>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</si>
  <si>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</si>
  <si>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</si>
  <si>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</si>
  <si>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</si>
  <si>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</si>
  <si>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</si>
  <si>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</si>
  <si>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</si>
  <si>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</si>
  <si>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</si>
  <si>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</si>
  <si>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</si>
  <si>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</si>
  <si>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</si>
  <si>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</si>
  <si>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</si>
  <si>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</si>
  <si>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</si>
  <si>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</si>
  <si>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</si>
  <si>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</si>
  <si>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</si>
  <si>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</si>
  <si>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</si>
  <si>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</si>
  <si>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</si>
  <si>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</si>
  <si>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</si>
  <si>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</si>
  <si>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</si>
  <si>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</si>
  <si>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</si>
  <si>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</si>
  <si>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</si>
  <si>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</si>
  <si>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</si>
  <si>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</si>
  <si>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</si>
  <si>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</si>
  <si>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</si>
  <si>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</si>
  <si>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</si>
  <si>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</si>
  <si>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</si>
  <si>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</si>
  <si>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</si>
  <si>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</si>
  <si>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</si>
  <si>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</si>
  <si>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</si>
  <si>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</si>
  <si>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</si>
  <si>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</si>
  <si>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</si>
  <si>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</si>
  <si>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</si>
  <si>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</si>
  <si>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</si>
  <si>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</si>
  <si>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</si>
  <si>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</si>
  <si>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</si>
  <si>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</si>
  <si>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</si>
  <si>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</si>
  <si>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</si>
  <si>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</si>
  <si>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</si>
  <si>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</si>
  <si>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</si>
  <si>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</si>
  <si>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</si>
  <si>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</si>
  <si>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</si>
  <si>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</si>
  <si>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</si>
  <si>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</si>
  <si>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</si>
  <si>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</si>
  <si>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</si>
  <si>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</si>
  <si>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</si>
  <si>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</si>
  <si>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</si>
  <si>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</si>
  <si>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</si>
  <si>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</si>
  <si>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</si>
  <si>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</si>
  <si>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</si>
  <si>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</si>
  <si>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</si>
  <si>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</si>
  <si>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</si>
  <si>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</si>
  <si>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</si>
  <si>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</si>
  <si>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</si>
  <si>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</si>
  <si>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</si>
  <si>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</si>
  <si>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</si>
  <si>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</si>
  <si>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</si>
  <si>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</si>
  <si>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</si>
  <si>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</si>
  <si>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</si>
  <si>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</si>
  <si>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</si>
  <si>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</si>
  <si>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</si>
  <si>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</si>
  <si>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</si>
  <si>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</si>
  <si>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</si>
  <si>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</si>
  <si>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</si>
  <si>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</si>
  <si>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</si>
  <si>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</si>
  <si>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</si>
  <si>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</si>
  <si>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</si>
  <si>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</si>
  <si>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</si>
  <si>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</si>
  <si>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</si>
  <si>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</si>
  <si>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</si>
  <si>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</si>
  <si>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</si>
  <si>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</si>
  <si>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</si>
  <si>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</si>
  <si>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</si>
  <si>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</si>
  <si>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</si>
  <si>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</si>
  <si>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</si>
  <si>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</si>
  <si>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</si>
  <si>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</si>
  <si>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</si>
  <si>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</si>
  <si>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</si>
  <si>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</si>
  <si>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</si>
  <si>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</si>
  <si>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</si>
  <si>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</si>
  <si>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</si>
  <si>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</si>
  <si>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</si>
  <si>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</si>
  <si>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</si>
  <si>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</si>
  <si>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</si>
  <si>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</si>
  <si>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</si>
  <si>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</si>
  <si>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</si>
  <si>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</si>
  <si>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</si>
  <si>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</si>
  <si>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</si>
  <si>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</si>
  <si>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</si>
  <si>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</si>
  <si>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</si>
  <si>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</si>
  <si>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</si>
  <si>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</si>
  <si>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</si>
  <si>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</si>
  <si>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</si>
  <si>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</si>
  <si>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</si>
  <si>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</si>
  <si>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</si>
  <si>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</si>
  <si>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</si>
  <si>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</si>
  <si>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</si>
  <si>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</si>
  <si>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</si>
  <si>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</si>
  <si>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</si>
  <si>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</si>
  <si>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</si>
  <si>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</si>
  <si>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</si>
  <si>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</si>
  <si>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</si>
  <si>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</si>
  <si>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</si>
  <si>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</si>
  <si>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</si>
  <si>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</si>
  <si>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</si>
  <si>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</si>
  <si>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</si>
  <si>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</si>
  <si>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</si>
  <si>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</si>
  <si>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</si>
  <si>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</si>
  <si>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</si>
  <si>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</si>
  <si>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</si>
  <si>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</si>
  <si>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</si>
  <si>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</si>
  <si>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</si>
  <si>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</si>
  <si>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</si>
  <si>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</si>
  <si>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</si>
  <si>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</si>
  <si>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</si>
  <si>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</si>
  <si>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</si>
  <si>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</si>
  <si>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</si>
  <si>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</si>
  <si>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</si>
  <si>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</si>
  <si>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</si>
  <si>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</si>
  <si>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</si>
  <si>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</si>
  <si>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</si>
  <si>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</si>
  <si>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</si>
  <si>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</si>
  <si>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</si>
  <si>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</si>
  <si>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</si>
  <si>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</si>
  <si>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</si>
  <si>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</si>
  <si>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</si>
  <si>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</si>
  <si>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</si>
  <si>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</si>
  <si>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</si>
  <si>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</si>
  <si>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</si>
  <si>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</si>
  <si>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</si>
  <si>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</si>
  <si>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</si>
  <si>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</si>
  <si>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</si>
  <si>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</si>
  <si>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</si>
  <si>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</si>
  <si>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</si>
  <si>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</si>
  <si>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</si>
  <si>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</si>
  <si>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</si>
  <si>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</si>
  <si>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</si>
  <si>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</si>
  <si>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</si>
  <si>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</si>
  <si>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</si>
  <si>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</si>
  <si>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</si>
  <si>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</si>
  <si>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</si>
  <si>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</si>
  <si>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</si>
  <si>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</si>
  <si>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</si>
  <si>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</si>
  <si>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</si>
  <si>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</si>
  <si>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</si>
  <si>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</si>
  <si>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</si>
  <si>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</si>
  <si>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</si>
  <si>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</si>
  <si>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</si>
  <si>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</si>
  <si>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</si>
  <si>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</si>
  <si>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</si>
  <si>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</si>
  <si>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</si>
  <si>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</si>
  <si>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</si>
  <si>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</si>
  <si>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</si>
  <si>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</si>
  <si>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</si>
  <si>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</si>
  <si>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</si>
  <si>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</si>
  <si>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</si>
  <si>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</si>
  <si>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</si>
  <si>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</si>
  <si>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</si>
  <si>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</si>
  <si>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</si>
  <si>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</si>
  <si>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</si>
  <si>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</si>
  <si>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</si>
  <si>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</si>
  <si>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</si>
  <si>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</si>
  <si>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</si>
  <si>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</si>
  <si>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</si>
  <si>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</si>
  <si>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</si>
  <si>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</si>
  <si>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</si>
  <si>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</si>
  <si>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</si>
  <si>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</si>
  <si>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</si>
  <si>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</si>
  <si>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</si>
  <si>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</si>
  <si>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</si>
  <si>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</si>
  <si>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</si>
  <si>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</si>
  <si>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</si>
  <si>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</si>
  <si>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</si>
  <si>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</si>
  <si>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</si>
  <si>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</si>
  <si>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</si>
  <si>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</si>
  <si>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</si>
  <si>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</si>
  <si>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</si>
  <si>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</si>
  <si>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</si>
  <si>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</si>
  <si>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</si>
  <si>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</si>
  <si>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</si>
  <si>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</si>
  <si>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</si>
  <si>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</si>
  <si>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</si>
  <si>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</si>
  <si>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</si>
  <si>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</si>
  <si>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</si>
  <si>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</si>
  <si>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</si>
  <si>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</si>
  <si>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</si>
  <si>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</si>
  <si>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</si>
  <si>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</si>
  <si>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</si>
  <si>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</si>
  <si>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</si>
  <si>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</si>
  <si>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</si>
  <si>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</si>
  <si>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</si>
  <si>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</si>
  <si>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</si>
  <si>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</si>
  <si>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</si>
  <si>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</si>
  <si>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</si>
  <si>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</si>
  <si>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</si>
  <si>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</si>
  <si>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</si>
  <si>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</si>
  <si>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</si>
  <si>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</si>
  <si>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</si>
  <si>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</si>
  <si>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</si>
  <si>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</si>
  <si>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</si>
  <si>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</si>
  <si>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</si>
  <si>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</si>
  <si>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</si>
  <si>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</si>
  <si>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</si>
  <si>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</si>
  <si>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</si>
  <si>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</si>
  <si>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</si>
  <si>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</si>
  <si>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</si>
  <si>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</si>
  <si>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</si>
  <si>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</si>
  <si>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</si>
  <si>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</si>
  <si>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</si>
  <si>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</si>
  <si>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</si>
  <si>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</si>
  <si>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</si>
  <si>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</si>
  <si>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</si>
  <si>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</si>
  <si>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</si>
  <si>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</si>
  <si>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</si>
  <si>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</si>
  <si>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</si>
  <si>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</si>
  <si>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</si>
  <si>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</si>
  <si>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</si>
  <si>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</si>
  <si>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</si>
  <si>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</si>
  <si>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</si>
  <si>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</si>
  <si>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</si>
  <si>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</si>
  <si>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</si>
  <si>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</si>
  <si>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</si>
  <si>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</si>
  <si>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</si>
  <si>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</si>
  <si>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</si>
  <si>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</si>
  <si>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</si>
  <si>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</si>
  <si>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</si>
  <si>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</si>
  <si>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</si>
  <si>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</si>
  <si>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</si>
  <si>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</si>
  <si>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</si>
  <si>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</si>
  <si>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</si>
  <si>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</si>
  <si>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</si>
  <si>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</si>
  <si>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</si>
  <si>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</si>
  <si>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</si>
  <si>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</si>
  <si>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</si>
  <si>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</si>
  <si>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</si>
  <si>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</si>
  <si>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</si>
  <si>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</si>
  <si>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</si>
  <si>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</si>
  <si>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</si>
  <si>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</si>
  <si>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</si>
  <si>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</si>
  <si>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</si>
  <si>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</si>
  <si>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</si>
  <si>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</si>
  <si>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</si>
  <si>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</si>
  <si>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</si>
  <si>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</si>
  <si>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</si>
  <si>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</si>
  <si>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</si>
  <si>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</si>
  <si>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</si>
  <si>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</si>
  <si>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</si>
  <si>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</si>
  <si>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</si>
  <si>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</si>
  <si>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</si>
  <si>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</si>
  <si>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</si>
  <si>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</si>
  <si>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</si>
  <si>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</si>
  <si>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</si>
  <si>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</si>
  <si>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</si>
  <si>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</si>
  <si>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</si>
  <si>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</si>
  <si>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</si>
  <si>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</si>
  <si>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</si>
  <si>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</si>
  <si>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</si>
  <si>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</si>
  <si>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</si>
  <si>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</si>
  <si>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</si>
  <si>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</si>
  <si>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</si>
  <si>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</si>
  <si>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</si>
  <si>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</si>
  <si>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</si>
  <si>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</si>
  <si>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</si>
  <si>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</si>
  <si>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</si>
  <si>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</si>
  <si>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</si>
  <si>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</si>
  <si>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</si>
  <si>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</si>
  <si>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</si>
  <si>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</si>
  <si>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</si>
  <si>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</si>
  <si>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</si>
  <si>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</si>
  <si>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</si>
  <si>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</si>
  <si>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</si>
  <si>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</si>
  <si>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</si>
  <si>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</si>
  <si>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</si>
  <si>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</si>
  <si>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</si>
  <si>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</si>
  <si>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</si>
  <si>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</si>
  <si>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</si>
  <si>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</si>
  <si>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</si>
  <si>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</si>
  <si>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</si>
  <si>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</si>
  <si>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</si>
  <si>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</si>
  <si>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</si>
  <si>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</si>
  <si>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</si>
  <si>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</si>
  <si>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</si>
  <si>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</si>
  <si>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</si>
  <si>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</si>
  <si>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</si>
  <si>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</si>
  <si>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</si>
  <si>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</si>
  <si>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</si>
  <si>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</si>
  <si>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</si>
  <si>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</si>
  <si>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</si>
  <si>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</si>
  <si>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</si>
  <si>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</si>
  <si>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</si>
  <si>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</si>
  <si>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</si>
  <si>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</si>
  <si>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</si>
  <si>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</si>
  <si>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</si>
  <si>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</si>
  <si>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</si>
  <si>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</si>
  <si>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</si>
  <si>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</si>
  <si>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</si>
  <si>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</si>
  <si>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</si>
  <si>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</si>
  <si>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</si>
  <si>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</si>
  <si>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</si>
  <si>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</si>
  <si>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</si>
  <si>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</si>
  <si>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</si>
  <si>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</si>
  <si>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</si>
  <si>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</si>
  <si>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</si>
  <si>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</si>
  <si>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</si>
  <si>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</si>
  <si>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</si>
  <si>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</si>
  <si>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</si>
  <si>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</si>
  <si>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</si>
  <si>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</si>
  <si>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</si>
  <si>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</si>
  <si>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</si>
  <si>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</si>
  <si>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</si>
  <si>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</si>
  <si>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</si>
  <si>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</si>
  <si>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</si>
  <si>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</si>
  <si>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</si>
  <si>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</si>
  <si>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</si>
  <si>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</si>
  <si>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</si>
  <si>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</si>
  <si>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</si>
  <si>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</si>
  <si>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</si>
  <si>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</si>
  <si>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</si>
  <si>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</si>
  <si>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</si>
  <si>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</si>
  <si>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</si>
  <si>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</si>
  <si>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</si>
  <si>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</si>
  <si>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</si>
  <si>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</si>
  <si>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</si>
  <si>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</si>
  <si>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</si>
  <si>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</si>
  <si>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</si>
  <si>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</si>
  <si>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</si>
  <si>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</si>
  <si>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</si>
  <si>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</si>
  <si>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</si>
  <si>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</si>
  <si>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</si>
  <si>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</si>
  <si>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</si>
  <si>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</si>
  <si>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</si>
  <si>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</si>
  <si>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</si>
  <si>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</si>
  <si>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</si>
  <si>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</si>
  <si>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</si>
  <si>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</si>
  <si>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</si>
  <si>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</si>
  <si>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</si>
  <si>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</si>
  <si>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</si>
  <si>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</si>
  <si>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</si>
  <si>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</si>
  <si>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</si>
  <si>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</si>
  <si>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</si>
  <si>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</si>
  <si>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</si>
  <si>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</si>
  <si>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</si>
  <si>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</si>
  <si>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</si>
  <si>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</si>
  <si>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</si>
  <si>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</si>
  <si>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</si>
  <si>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</si>
  <si>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</si>
  <si>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</si>
  <si>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</si>
  <si>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</si>
  <si>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</si>
  <si>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</si>
  <si>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</si>
  <si>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</si>
  <si>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</si>
  <si>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</si>
  <si>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</si>
  <si>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</si>
  <si>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</si>
  <si>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</si>
  <si>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</si>
  <si>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</si>
  <si>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</si>
  <si>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</si>
  <si>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</si>
  <si>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</si>
  <si>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</si>
  <si>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</si>
  <si>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</si>
  <si>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</si>
  <si>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</si>
  <si>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</si>
  <si>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</si>
  <si>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</si>
  <si>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</si>
  <si>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</si>
  <si>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</si>
  <si>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</si>
  <si>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</si>
  <si>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</si>
  <si>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</si>
  <si>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</si>
  <si>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</si>
  <si>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</si>
  <si>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</si>
  <si>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</si>
  <si>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</si>
  <si>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</si>
  <si>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</si>
  <si>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</si>
  <si>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</si>
  <si>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</si>
  <si>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</si>
  <si>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</si>
  <si>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</si>
  <si>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</si>
  <si>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</si>
  <si>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</si>
  <si>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</si>
  <si>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</si>
  <si>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</si>
  <si>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</si>
  <si>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</si>
  <si>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</si>
  <si>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</si>
  <si>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</si>
  <si>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</si>
  <si>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</si>
  <si>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</si>
  <si>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</si>
  <si>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</si>
  <si>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</si>
  <si>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</si>
  <si>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</si>
  <si>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</si>
  <si>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</si>
  <si>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</si>
  <si>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</si>
  <si>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</si>
  <si>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</si>
  <si>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</si>
  <si>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</si>
  <si>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</si>
  <si>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</si>
  <si>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</si>
  <si>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</si>
  <si>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</si>
  <si>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</si>
  <si>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</si>
  <si>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</si>
  <si>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</si>
  <si>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</si>
  <si>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</si>
  <si>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</si>
  <si>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</si>
  <si>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</si>
  <si>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</si>
  <si>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</si>
  <si>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</si>
  <si>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</si>
  <si>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</si>
  <si>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</si>
  <si>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</si>
  <si>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</si>
  <si>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</si>
  <si>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</si>
  <si>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</si>
  <si>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</si>
  <si>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</si>
  <si>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</si>
  <si>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</si>
  <si>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</si>
  <si>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</si>
  <si>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</si>
  <si>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</si>
  <si>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</si>
  <si>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</si>
  <si>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</si>
  <si>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</si>
  <si>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</si>
  <si>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</si>
  <si>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</si>
  <si>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</si>
  <si>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</si>
  <si>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</si>
  <si>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</si>
  <si>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</si>
  <si>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</si>
  <si>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</si>
  <si>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</si>
  <si>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</si>
  <si>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</si>
  <si>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</si>
  <si>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</si>
  <si>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</si>
  <si>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</si>
  <si>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</si>
  <si>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</si>
  <si>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</si>
  <si>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</si>
  <si>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</si>
  <si>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</si>
  <si>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</si>
  <si>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</si>
  <si>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</si>
  <si>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</si>
  <si>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</si>
  <si>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</si>
  <si>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</si>
  <si>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</si>
  <si>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</si>
  <si>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</si>
  <si>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</si>
  <si>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</si>
  <si>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</si>
  <si>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</si>
  <si>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</si>
  <si>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</si>
  <si>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</si>
  <si>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</si>
  <si>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</si>
  <si>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</si>
  <si>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</si>
  <si>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</si>
  <si>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</si>
  <si>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</si>
  <si>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</si>
  <si>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</si>
  <si>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</si>
  <si>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</si>
  <si>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</si>
  <si>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</si>
  <si>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</si>
  <si>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</si>
  <si>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</si>
  <si>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</si>
  <si>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</si>
  <si>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</si>
  <si>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</si>
  <si>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</si>
  <si>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</si>
  <si>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</si>
  <si>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</si>
  <si>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</si>
  <si>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</si>
  <si>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</si>
  <si>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</si>
  <si>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</si>
  <si>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</si>
  <si>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</si>
  <si>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</si>
  <si>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</si>
  <si>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</si>
  <si>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</si>
  <si>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</si>
  <si>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</si>
  <si>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</si>
  <si>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</si>
  <si>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</si>
  <si>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</si>
  <si>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</si>
  <si>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</si>
  <si>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</si>
  <si>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</si>
  <si>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</si>
  <si>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</si>
  <si>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</si>
  <si>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</si>
  <si>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</si>
  <si>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</si>
  <si>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</si>
  <si>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</si>
  <si>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</si>
  <si>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</si>
  <si>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</si>
  <si>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</si>
  <si>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</si>
  <si>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</si>
  <si>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</si>
  <si>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</si>
  <si>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</si>
  <si>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</si>
  <si>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</si>
  <si>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</si>
  <si>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</si>
  <si>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</si>
  <si>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</si>
  <si>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</si>
  <si>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</si>
  <si>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</si>
  <si>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</si>
  <si>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</si>
  <si>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</si>
  <si>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</si>
  <si>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</si>
  <si>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</si>
  <si>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</si>
  <si>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</si>
  <si>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</si>
  <si>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</si>
  <si>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</si>
  <si>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</si>
  <si>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</si>
  <si>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</si>
  <si>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</si>
  <si>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</si>
  <si>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</si>
  <si>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</si>
  <si>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</si>
  <si>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</si>
  <si>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</si>
  <si>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</si>
  <si>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</si>
  <si>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</si>
  <si>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</si>
  <si>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</si>
  <si>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</si>
  <si>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</si>
  <si>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</si>
  <si>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</si>
  <si>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</si>
  <si>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</si>
  <si>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</si>
  <si>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</si>
  <si>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</si>
  <si>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</si>
  <si>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</si>
  <si>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</si>
  <si>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</si>
  <si>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</si>
  <si>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</si>
  <si>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</si>
  <si>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</si>
  <si>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</si>
  <si>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</si>
  <si>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</si>
  <si>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</si>
  <si>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</si>
  <si>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</si>
  <si>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</si>
  <si>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</si>
  <si>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</si>
  <si>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</si>
  <si>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</si>
  <si>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</si>
  <si>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</si>
  <si>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</si>
  <si>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</si>
  <si>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</si>
  <si>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</si>
  <si>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</si>
  <si>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</si>
  <si>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</si>
  <si>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</si>
  <si>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</si>
  <si>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</si>
  <si>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</si>
  <si>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</si>
  <si>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</si>
  <si>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</si>
  <si>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</si>
  <si>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</si>
  <si>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</si>
  <si>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</si>
  <si>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</si>
  <si>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</si>
  <si>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</si>
  <si>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</si>
  <si>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</si>
  <si>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</si>
  <si>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</si>
  <si>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</si>
  <si>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</si>
  <si>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</si>
  <si>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</si>
  <si>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</si>
  <si>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</si>
  <si>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</si>
  <si>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</si>
  <si>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</si>
  <si>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</si>
  <si>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</si>
  <si>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</si>
  <si>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</si>
  <si>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</si>
  <si>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</si>
  <si>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</si>
  <si>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</si>
  <si>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</si>
  <si>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</si>
  <si>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</si>
  <si>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</si>
  <si>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</si>
  <si>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</si>
  <si>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</si>
  <si>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</si>
  <si>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</si>
  <si>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</si>
  <si>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</si>
  <si>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</si>
  <si>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</si>
  <si>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</si>
  <si>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</si>
  <si>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</si>
  <si>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</si>
  <si>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</si>
  <si>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</si>
  <si>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</si>
  <si>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</si>
  <si>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</si>
  <si>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</si>
  <si>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</si>
  <si>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</si>
  <si>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</si>
  <si>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</si>
  <si>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</si>
  <si>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</si>
  <si>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</si>
  <si>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</si>
  <si>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</si>
  <si>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</si>
  <si>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</si>
  <si>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</si>
  <si>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</si>
  <si>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</si>
  <si>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</si>
  <si>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</si>
  <si>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</si>
  <si>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</si>
  <si>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</si>
  <si>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</si>
  <si>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</si>
  <si>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</si>
  <si>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</si>
  <si>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</si>
  <si>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</si>
  <si>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</si>
  <si>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</si>
  <si>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</si>
  <si>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</si>
  <si>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</si>
  <si>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</si>
  <si>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</si>
  <si>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</si>
  <si>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</si>
  <si>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</si>
  <si>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</si>
  <si>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</si>
  <si>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</si>
  <si>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</si>
  <si>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</si>
  <si>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</si>
  <si>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</si>
  <si>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</si>
  <si>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</si>
  <si>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</si>
  <si>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</si>
  <si>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</si>
  <si>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</si>
  <si>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</si>
  <si>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</si>
  <si>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</si>
  <si>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</si>
  <si>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</si>
  <si>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</si>
  <si>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</si>
  <si>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</si>
  <si>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</si>
  <si>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</si>
  <si>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</si>
  <si>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</si>
  <si>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</si>
  <si>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</si>
  <si>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</si>
  <si>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</si>
  <si>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</si>
  <si>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</si>
  <si>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</si>
  <si>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</si>
  <si>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</si>
  <si>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</si>
  <si>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</si>
  <si>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</si>
  <si>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</si>
  <si>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</si>
  <si>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</si>
  <si>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</si>
  <si>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</si>
  <si>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</si>
  <si>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</si>
  <si>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</si>
  <si>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</si>
  <si>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</si>
  <si>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</si>
  <si>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</si>
  <si>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</si>
  <si>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</si>
  <si>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</si>
  <si>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</si>
  <si>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</si>
  <si>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</si>
  <si>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</si>
  <si>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</si>
  <si>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</si>
  <si>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</si>
  <si>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</si>
  <si>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</si>
  <si>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</si>
  <si>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</si>
  <si>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</si>
  <si>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</si>
  <si>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</si>
  <si>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</si>
  <si>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</si>
  <si>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</si>
  <si>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</si>
  <si>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</si>
  <si>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</si>
  <si>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</si>
  <si>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</si>
  <si>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</si>
  <si>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</si>
  <si>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</si>
  <si>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</si>
  <si>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</si>
  <si>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</si>
  <si>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</si>
  <si>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</si>
  <si>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</si>
  <si>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</si>
  <si>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</si>
  <si>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</si>
  <si>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</si>
  <si>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</si>
  <si>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</si>
  <si>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</si>
  <si>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</si>
  <si>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</si>
  <si>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</si>
  <si>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</si>
  <si>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</si>
  <si>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</si>
  <si>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</si>
  <si>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</si>
  <si>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</si>
  <si>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</si>
  <si>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</si>
  <si>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</si>
  <si>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</si>
  <si>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</si>
  <si>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</si>
  <si>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</si>
  <si>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</si>
  <si>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</si>
  <si>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</si>
  <si>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</si>
  <si>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</si>
  <si>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</si>
  <si>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</si>
  <si>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</si>
  <si>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</si>
  <si>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</si>
  <si>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</si>
  <si>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</si>
  <si>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</si>
  <si>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</si>
  <si>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</si>
  <si>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</si>
  <si>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</si>
  <si>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</si>
  <si>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</si>
  <si>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</si>
  <si>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</si>
  <si>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</si>
  <si>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</si>
  <si>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</si>
  <si>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</si>
  <si>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</si>
  <si>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</si>
  <si>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</si>
  <si>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</si>
  <si>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</si>
  <si>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</si>
  <si>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</si>
  <si>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</si>
  <si>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</si>
  <si>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</si>
  <si>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</si>
  <si>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</si>
  <si>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</si>
  <si>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</si>
  <si>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</si>
  <si>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</si>
  <si>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</si>
  <si>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</si>
  <si>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</si>
  <si>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</si>
  <si>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</si>
  <si>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</si>
  <si>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</si>
  <si>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</si>
  <si>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</si>
  <si>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</si>
  <si>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</si>
  <si>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</si>
  <si>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</si>
  <si>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</si>
  <si>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</si>
  <si>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</si>
  <si>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</si>
  <si>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</si>
  <si>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</si>
  <si>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</si>
  <si>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</si>
  <si>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</si>
  <si>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</si>
  <si>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</si>
  <si>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</si>
  <si>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</si>
  <si>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</si>
  <si>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</si>
  <si>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</si>
  <si>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</si>
  <si>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</si>
  <si>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</si>
  <si>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</si>
  <si>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</si>
  <si>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</si>
  <si>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</si>
  <si>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</si>
  <si>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</si>
  <si>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</si>
  <si>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</si>
  <si>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</si>
  <si>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</si>
  <si>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</si>
  <si>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</si>
  <si>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</si>
  <si>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</si>
  <si>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</si>
  <si>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</si>
  <si>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</si>
  <si>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</si>
  <si>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</si>
  <si>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</si>
  <si>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</si>
  <si>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</si>
  <si>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</si>
  <si>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</si>
  <si>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</si>
  <si>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</si>
  <si>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</si>
  <si>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</si>
  <si>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</si>
  <si>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</si>
  <si>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</si>
  <si>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</si>
  <si>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</si>
  <si>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</si>
  <si>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</si>
  <si>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</si>
  <si>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</si>
  <si>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</si>
  <si>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</si>
  <si>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</si>
  <si>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</si>
  <si>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</si>
  <si>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</si>
  <si>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</si>
  <si>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</si>
  <si>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</si>
  <si>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</si>
  <si>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</si>
  <si>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</si>
  <si>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</si>
  <si>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</si>
  <si>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</si>
  <si>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</si>
  <si>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</si>
  <si>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</si>
  <si>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</si>
  <si>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</si>
  <si>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</si>
  <si>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</si>
  <si>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</si>
  <si>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</si>
  <si>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</si>
  <si>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</si>
  <si>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</si>
  <si>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</si>
  <si>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</si>
  <si>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</si>
  <si>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</si>
  <si>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</si>
  <si>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</si>
  <si>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</si>
  <si>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</si>
  <si>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</si>
  <si>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</si>
  <si>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</si>
  <si>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</si>
  <si>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</si>
  <si>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</si>
  <si>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</si>
  <si>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</si>
  <si>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</si>
  <si>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</si>
  <si>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</si>
  <si>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</si>
  <si>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</si>
  <si>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</si>
  <si>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</si>
  <si>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</si>
  <si>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</si>
  <si>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</si>
  <si>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</si>
  <si>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</si>
  <si>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</si>
  <si>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</si>
  <si>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</si>
  <si>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</si>
  <si>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</si>
  <si>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</si>
  <si>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</si>
  <si>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</si>
  <si>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</si>
  <si>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</si>
  <si>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</si>
  <si>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</si>
  <si>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</si>
  <si>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</si>
  <si>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</si>
  <si>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</si>
  <si>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</si>
  <si>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</si>
  <si>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</si>
  <si>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</si>
  <si>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</si>
  <si>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</si>
  <si>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</si>
  <si>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</si>
  <si>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</si>
  <si>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</si>
  <si>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</si>
  <si>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</si>
  <si>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</si>
  <si>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</si>
  <si>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</si>
  <si>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</si>
  <si>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</si>
  <si>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</si>
  <si>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</si>
  <si>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</si>
  <si>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</si>
  <si>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</si>
  <si>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</si>
  <si>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</si>
  <si>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</si>
  <si>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</si>
  <si>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</si>
  <si>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</si>
  <si>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</si>
  <si>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</si>
  <si>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</si>
  <si>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</si>
  <si>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</si>
  <si>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</si>
  <si>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</si>
  <si>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</si>
  <si>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</si>
  <si>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</si>
  <si>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</si>
  <si>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</si>
  <si>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</si>
  <si>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</si>
  <si>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</si>
  <si>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</si>
  <si>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</si>
  <si>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</si>
  <si>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</si>
  <si>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</si>
  <si>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</si>
  <si>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</si>
  <si>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</si>
  <si>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</si>
  <si>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</si>
  <si>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</si>
  <si>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</si>
  <si>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</si>
  <si>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</si>
  <si>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</si>
  <si>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</si>
  <si>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</si>
  <si>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</si>
  <si>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</si>
  <si>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</si>
  <si>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</si>
  <si>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</si>
  <si>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</si>
  <si>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</si>
  <si>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</si>
  <si>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</si>
  <si>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</si>
  <si>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</si>
  <si>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</si>
  <si>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</si>
  <si>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</si>
  <si>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</si>
  <si>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</si>
  <si>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</si>
  <si>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</si>
  <si>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</si>
  <si>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</si>
  <si>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</si>
  <si>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</si>
  <si>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</si>
  <si>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</si>
  <si>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</si>
  <si>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</si>
  <si>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</si>
  <si>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</si>
  <si>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</si>
  <si>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</si>
  <si>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</si>
  <si>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</si>
  <si>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</si>
  <si>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</si>
  <si>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</si>
  <si>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</si>
  <si>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</si>
  <si>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</si>
  <si>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</si>
  <si>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</si>
  <si>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</si>
  <si>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</si>
  <si>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</si>
  <si>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</si>
  <si>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</si>
  <si>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</si>
  <si>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</si>
  <si>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</si>
  <si>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</si>
  <si>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</si>
  <si>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</si>
  <si>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</si>
  <si>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</si>
  <si>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</si>
  <si>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</si>
  <si>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</si>
  <si>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</si>
  <si>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</si>
  <si>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</si>
  <si>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</si>
  <si>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</si>
  <si>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</si>
  <si>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</si>
  <si>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</si>
  <si>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</si>
  <si>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</si>
  <si>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</si>
  <si>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</si>
  <si>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</si>
  <si>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</si>
  <si>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</si>
  <si>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</si>
  <si>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</si>
  <si>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</si>
  <si>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</si>
  <si>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</si>
  <si>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</si>
  <si>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</si>
  <si>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</si>
  <si>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</si>
  <si>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</si>
  <si>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</si>
  <si>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</si>
  <si>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</si>
  <si>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</si>
  <si>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</si>
  <si>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</si>
  <si>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</si>
  <si>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</si>
  <si>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</si>
  <si>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</si>
  <si>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</si>
  <si>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</si>
  <si>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</si>
  <si>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</si>
  <si>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</si>
  <si>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</si>
  <si>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</si>
  <si>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</si>
  <si>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</si>
  <si>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</si>
  <si>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</si>
  <si>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</si>
  <si>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</si>
  <si>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</si>
  <si>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</si>
  <si>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</si>
  <si>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</si>
  <si>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</si>
  <si>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</si>
  <si>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</si>
  <si>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</si>
  <si>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</si>
  <si>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</si>
  <si>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</si>
  <si>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</si>
  <si>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</si>
  <si>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</si>
  <si>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</si>
  <si>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</si>
  <si>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</si>
  <si>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</si>
  <si>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</si>
  <si>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</si>
  <si>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</si>
  <si>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</si>
  <si>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</si>
  <si>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</si>
  <si>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</si>
  <si>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</si>
  <si>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</si>
  <si>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</si>
  <si>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</si>
  <si>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</si>
  <si>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</si>
  <si>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</si>
  <si>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</si>
  <si>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</si>
  <si>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</si>
  <si>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</si>
  <si>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</si>
  <si>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</si>
  <si>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</si>
  <si>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</si>
  <si>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</si>
  <si>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</si>
  <si>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</si>
  <si>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</si>
  <si>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</si>
  <si>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</si>
  <si>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</si>
  <si>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</si>
  <si>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</si>
  <si>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</si>
  <si>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</si>
  <si>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</si>
  <si>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</si>
  <si>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</si>
  <si>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</si>
  <si>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</si>
  <si>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</si>
  <si>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</si>
  <si>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</si>
  <si>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</si>
  <si>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</si>
  <si>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</si>
  <si>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</si>
  <si>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</si>
  <si>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</si>
  <si>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</si>
  <si>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</si>
  <si>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</si>
  <si>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</si>
  <si>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</si>
  <si>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</si>
  <si>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</si>
  <si>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</si>
  <si>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</si>
  <si>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</si>
  <si>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</si>
  <si>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</si>
  <si>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</si>
  <si>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</si>
  <si>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</si>
  <si>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</si>
  <si>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</si>
  <si>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</si>
  <si>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</si>
  <si>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</si>
  <si>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</si>
  <si>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</si>
  <si>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</si>
  <si>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</si>
  <si>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</si>
  <si>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</si>
  <si>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</si>
  <si>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</si>
  <si>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</si>
  <si>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</si>
  <si>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</si>
  <si>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</si>
  <si>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</si>
  <si>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</si>
  <si>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</si>
  <si>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</si>
  <si>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</si>
  <si>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</si>
  <si>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</si>
  <si>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</si>
  <si>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</si>
  <si>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</si>
  <si>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</si>
  <si>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</si>
  <si>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</si>
  <si>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</si>
  <si>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</si>
  <si>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</si>
  <si>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</si>
  <si>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</si>
  <si>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</si>
  <si>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</si>
  <si>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</si>
  <si>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</si>
  <si>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</si>
  <si>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</si>
  <si>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</si>
  <si>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</si>
  <si>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</si>
  <si>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</si>
  <si>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</si>
  <si>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</si>
  <si>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</si>
  <si>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</si>
  <si>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</si>
  <si>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</si>
  <si>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</si>
  <si>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</si>
  <si>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</si>
  <si>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</si>
  <si>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</si>
  <si>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</si>
  <si>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</si>
  <si>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</si>
  <si>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</si>
  <si>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</si>
  <si>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</si>
  <si>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</si>
  <si>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</si>
  <si>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</si>
  <si>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</si>
  <si>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</si>
  <si>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</si>
  <si>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</si>
  <si>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</si>
  <si>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</si>
  <si>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</si>
  <si>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</si>
  <si>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</si>
  <si>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</si>
  <si>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</si>
  <si>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</si>
  <si>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</si>
  <si>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</si>
  <si>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</si>
  <si>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</si>
  <si>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</si>
  <si>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</si>
  <si>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</si>
  <si>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</si>
  <si>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</si>
  <si>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</si>
  <si>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</si>
  <si>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</si>
  <si>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</si>
  <si>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</si>
  <si>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</si>
  <si>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</si>
  <si>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</si>
  <si>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</si>
  <si>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</si>
  <si>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</si>
  <si>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</si>
  <si>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</si>
  <si>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</si>
  <si>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</si>
  <si>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</si>
  <si>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</si>
  <si>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</si>
  <si>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</si>
  <si>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</si>
  <si>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</si>
  <si>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</si>
  <si>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</si>
  <si>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</si>
  <si>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</si>
  <si>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</si>
  <si>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</si>
  <si>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</si>
  <si>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</si>
  <si>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</si>
  <si>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</si>
  <si>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</si>
  <si>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</si>
  <si>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</si>
  <si>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</si>
  <si>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</si>
  <si>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</si>
  <si>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</si>
  <si>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</si>
  <si>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</si>
  <si>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</si>
  <si>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</si>
  <si>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</si>
  <si>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</si>
  <si>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</si>
  <si>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</si>
  <si>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</si>
  <si>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</si>
  <si>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</si>
  <si>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</si>
  <si>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</si>
  <si>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</si>
  <si>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</si>
  <si>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</si>
  <si>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</si>
  <si>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</si>
  <si>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</si>
  <si>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</si>
  <si>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</si>
  <si>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</si>
  <si>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</si>
  <si>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</si>
  <si>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</si>
  <si>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</si>
  <si>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</si>
  <si>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</si>
  <si>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</si>
  <si>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</si>
  <si>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</si>
  <si>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</si>
  <si>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</si>
  <si>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</si>
  <si>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</si>
  <si>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</si>
  <si>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</si>
  <si>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</si>
  <si>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</si>
  <si>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</si>
  <si>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</si>
  <si>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</si>
  <si>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</si>
  <si>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</si>
  <si>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</si>
  <si>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</si>
  <si>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</si>
  <si>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</si>
  <si>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</si>
  <si>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</si>
  <si>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</si>
  <si>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</si>
  <si>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</si>
  <si>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</si>
  <si>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</si>
  <si>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</si>
  <si>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</si>
  <si>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</si>
  <si>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</si>
  <si>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</si>
  <si>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</si>
  <si>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</si>
  <si>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</si>
  <si>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</si>
  <si>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</si>
  <si>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</si>
  <si>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</si>
  <si>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</si>
  <si>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</si>
  <si>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</si>
  <si>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</si>
  <si>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</si>
  <si>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</si>
  <si>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</si>
  <si>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</si>
  <si>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</si>
  <si>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</si>
  <si>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</si>
  <si>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</si>
  <si>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</si>
  <si>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</si>
  <si>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</si>
  <si>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</si>
  <si>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</si>
  <si>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</si>
  <si>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</si>
  <si>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</si>
  <si>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</si>
  <si>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</si>
  <si>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</si>
  <si>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</si>
  <si>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</si>
  <si>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</si>
  <si>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</si>
  <si>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</si>
  <si>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</si>
  <si>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</si>
  <si>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</si>
  <si>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</si>
  <si>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</si>
  <si>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</si>
  <si>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</si>
  <si>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</si>
  <si>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</si>
  <si>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</si>
  <si>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</si>
  <si>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</si>
  <si>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</si>
  <si>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</si>
  <si>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</si>
  <si>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</si>
  <si>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</si>
  <si>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</si>
  <si>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</si>
  <si>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</si>
  <si>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</si>
  <si>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</si>
  <si>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</si>
  <si>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</si>
  <si>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</si>
  <si>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</si>
  <si>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</si>
  <si>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</si>
  <si>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</si>
  <si>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</si>
  <si>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</si>
  <si>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</si>
  <si>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</si>
  <si>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</si>
  <si>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</si>
  <si>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</si>
  <si>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</si>
  <si>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</si>
  <si>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</si>
  <si>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</si>
  <si>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</si>
  <si>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</si>
  <si>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</si>
  <si>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</si>
  <si>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</si>
  <si>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</si>
  <si>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</si>
  <si>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</si>
  <si>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</si>
  <si>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</si>
  <si>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</si>
  <si>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</si>
  <si>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</si>
  <si>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</si>
  <si>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</si>
  <si>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</si>
  <si>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</si>
  <si>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</si>
  <si>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</si>
  <si>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</si>
  <si>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</si>
  <si>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</si>
  <si>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</si>
  <si>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</si>
  <si>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</si>
  <si>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</si>
  <si>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</si>
  <si>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</si>
  <si>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</si>
  <si>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</si>
  <si>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</si>
  <si>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</si>
  <si>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</si>
  <si>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</si>
  <si>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</si>
  <si>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</si>
  <si>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</si>
  <si>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</si>
  <si>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</si>
  <si>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</si>
  <si>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</si>
  <si>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</si>
  <si>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</si>
  <si>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</si>
  <si>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</si>
  <si>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</si>
  <si>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</si>
  <si>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</si>
  <si>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</si>
  <si>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</si>
  <si>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</si>
  <si>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</si>
  <si>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</si>
  <si>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</si>
  <si>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</si>
  <si>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</si>
  <si>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</si>
  <si>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</si>
  <si>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</si>
  <si>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</si>
  <si>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</si>
  <si>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</si>
  <si>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</si>
  <si>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</si>
  <si>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</si>
  <si>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</si>
  <si>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</si>
  <si>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</si>
  <si>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</si>
  <si>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</si>
  <si>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</si>
  <si>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</si>
  <si>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</si>
  <si>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</si>
  <si>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</si>
  <si>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</si>
  <si>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</si>
  <si>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</si>
  <si>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</si>
  <si>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</si>
  <si>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</si>
  <si>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</si>
  <si>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</si>
  <si>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</si>
  <si>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</si>
  <si>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</si>
  <si>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</si>
  <si>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</si>
  <si>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</si>
  <si>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</si>
  <si>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</si>
  <si>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</si>
  <si>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</si>
  <si>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</si>
  <si>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</si>
  <si>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</si>
  <si>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</si>
  <si>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</si>
  <si>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</si>
  <si>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</si>
  <si>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</si>
  <si>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</si>
  <si>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</si>
  <si>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</si>
  <si>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</si>
  <si>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</si>
  <si>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</si>
  <si>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</si>
  <si>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</si>
  <si>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</si>
  <si>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</si>
  <si>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</si>
  <si>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</si>
  <si>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</si>
  <si>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</si>
  <si>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</si>
  <si>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</si>
  <si>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</si>
  <si>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</si>
  <si>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</si>
  <si>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</si>
  <si>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</si>
  <si>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</si>
  <si>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</si>
  <si>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</si>
  <si>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</si>
  <si>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</si>
  <si>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</si>
  <si>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</si>
  <si>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</si>
  <si>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</si>
  <si>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</si>
  <si>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</si>
  <si>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</si>
  <si>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</si>
  <si>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</si>
  <si>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</si>
  <si>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</si>
  <si>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</si>
  <si>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</si>
  <si>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</si>
  <si>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</si>
  <si>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</si>
  <si>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</si>
  <si>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</si>
  <si>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</si>
  <si>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</si>
  <si>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</si>
  <si>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</si>
  <si>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</si>
  <si>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</si>
  <si>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</si>
  <si>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</si>
  <si>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</si>
  <si>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</si>
  <si>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</si>
  <si>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</si>
  <si>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</si>
  <si>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</si>
  <si>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</si>
  <si>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</si>
  <si>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</si>
  <si>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</si>
  <si>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</si>
  <si>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</si>
  <si>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</si>
  <si>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</si>
  <si>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</si>
  <si>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</si>
  <si>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</si>
  <si>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</si>
  <si>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</si>
  <si>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</si>
  <si>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</si>
  <si>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</si>
  <si>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</si>
  <si>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</si>
  <si>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</si>
  <si>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</si>
  <si>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</si>
  <si>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</si>
  <si>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</si>
  <si>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</si>
  <si>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</si>
  <si>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</si>
  <si>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</si>
  <si>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</si>
  <si>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</si>
  <si>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</si>
  <si>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</si>
  <si>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</si>
  <si>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</si>
  <si>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</si>
  <si>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</si>
  <si>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</si>
  <si>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</si>
  <si>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</si>
  <si>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</si>
  <si>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</si>
  <si>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</si>
  <si>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</si>
  <si>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</si>
  <si>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</si>
  <si>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</si>
  <si>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</si>
  <si>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</si>
  <si>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</si>
  <si>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</si>
  <si>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</si>
  <si>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</si>
  <si>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</si>
  <si>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</si>
  <si>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</si>
  <si>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</si>
  <si>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</si>
  <si>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</si>
  <si>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</si>
  <si>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</si>
  <si>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</si>
  <si>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</si>
  <si>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</si>
  <si>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</si>
  <si>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</si>
  <si>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</si>
  <si>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</si>
  <si>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</si>
  <si>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</si>
  <si>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</si>
  <si>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</si>
  <si>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</si>
  <si>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</si>
  <si>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</si>
  <si>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</si>
  <si>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</si>
  <si>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</si>
  <si>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</si>
  <si>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</si>
  <si>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</si>
  <si>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</si>
  <si>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</si>
  <si>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</si>
  <si>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</si>
  <si>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</si>
  <si>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</si>
  <si>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</si>
  <si>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</si>
  <si>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</si>
  <si>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</si>
  <si>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</si>
  <si>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</si>
  <si>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</si>
  <si>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</si>
  <si>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</si>
  <si>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</si>
  <si>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</si>
  <si>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</si>
  <si>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</si>
  <si>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</si>
  <si>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</si>
  <si>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</si>
  <si>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</si>
  <si>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</si>
  <si>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</si>
  <si>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</si>
  <si>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</si>
  <si>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</si>
  <si>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</si>
  <si>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</si>
  <si>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</si>
  <si>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</si>
  <si>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</si>
  <si>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</si>
  <si>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</si>
  <si>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</si>
  <si>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</si>
  <si>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</si>
  <si>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</si>
  <si>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</si>
  <si>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</si>
  <si>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</si>
  <si>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</si>
  <si>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</si>
  <si>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</si>
  <si>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</si>
  <si>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</si>
  <si>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</si>
  <si>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</si>
  <si>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</si>
  <si>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</si>
  <si>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</si>
  <si>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</si>
  <si>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</si>
  <si>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</si>
  <si>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</si>
  <si>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</si>
  <si>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</si>
  <si>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</si>
  <si>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</si>
  <si>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</si>
  <si>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</si>
  <si>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</si>
  <si>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</si>
  <si>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</si>
  <si>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</si>
  <si>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</si>
  <si>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</si>
  <si>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</si>
  <si>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</si>
  <si>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</si>
  <si>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</si>
  <si>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</si>
  <si>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</si>
  <si>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</si>
  <si>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</si>
  <si>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</si>
  <si>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</si>
  <si>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</si>
  <si>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</si>
  <si>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</si>
  <si>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</si>
  <si>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</si>
  <si>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</si>
  <si>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</si>
  <si>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</si>
  <si>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</si>
  <si>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</si>
  <si>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</si>
  <si>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</si>
  <si>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</si>
  <si>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</si>
  <si>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</si>
  <si>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</si>
  <si>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</si>
  <si>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</si>
  <si>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</si>
  <si>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</si>
  <si>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</si>
  <si>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</si>
  <si>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</si>
  <si>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</si>
  <si>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</si>
  <si>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</si>
  <si>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</si>
  <si>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</si>
  <si>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</si>
  <si>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</si>
  <si>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</si>
  <si>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</si>
  <si>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</si>
  <si>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</si>
  <si>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</si>
  <si>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</si>
  <si>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</si>
  <si>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</si>
  <si>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</si>
  <si>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</si>
  <si>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</si>
  <si>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</si>
  <si>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</si>
  <si>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</si>
  <si>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</si>
  <si>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</si>
  <si>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</si>
  <si>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</si>
  <si>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</si>
  <si>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</si>
  <si>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</si>
  <si>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</si>
  <si>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</si>
  <si>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</si>
  <si>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</si>
  <si>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</si>
  <si>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</si>
  <si>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</si>
  <si>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</si>
  <si>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</si>
  <si>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</si>
  <si>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</si>
  <si>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</si>
  <si>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</si>
  <si>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</si>
  <si>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</si>
  <si>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</si>
  <si>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</si>
  <si>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</si>
  <si>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</si>
  <si>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</si>
  <si>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</si>
  <si>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</si>
  <si>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</si>
  <si>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</si>
  <si>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</si>
  <si>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</si>
  <si>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</si>
  <si>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</si>
  <si>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</si>
  <si>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</si>
  <si>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</si>
  <si>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</si>
  <si>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</si>
  <si>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</si>
  <si>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</si>
  <si>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</si>
  <si>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</si>
  <si>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</si>
  <si>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</si>
  <si>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</si>
  <si>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</si>
  <si>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</si>
  <si>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</si>
  <si>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</si>
  <si>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</si>
  <si>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</si>
  <si>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</si>
  <si>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</si>
  <si>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</si>
  <si>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</si>
  <si>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</si>
  <si>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</si>
  <si>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</si>
  <si>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</si>
  <si>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</si>
  <si>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</si>
  <si>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</si>
  <si>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</si>
  <si>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</si>
  <si>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</si>
  <si>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</si>
  <si>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</si>
  <si>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</si>
  <si>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</si>
  <si>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</si>
  <si>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</si>
  <si>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</si>
  <si>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</si>
  <si>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</si>
  <si>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</si>
  <si>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</si>
  <si>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</si>
  <si>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</si>
  <si>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</si>
  <si>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</si>
  <si>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</si>
  <si>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</si>
  <si>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</si>
  <si>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</si>
  <si>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</si>
  <si>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</si>
  <si>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</si>
  <si>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</si>
  <si>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</si>
  <si>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</si>
  <si>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</si>
  <si>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</si>
  <si>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</si>
  <si>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</si>
  <si>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</si>
  <si>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</si>
  <si>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</si>
  <si>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</si>
  <si>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</si>
  <si>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</si>
  <si>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</si>
  <si>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</si>
  <si>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</si>
  <si>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</si>
  <si>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</si>
  <si>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</si>
  <si>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</si>
  <si>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</si>
  <si>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</si>
  <si>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</si>
  <si>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</si>
  <si>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</si>
  <si>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</si>
  <si>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</si>
  <si>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</si>
  <si>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</si>
  <si>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</si>
  <si>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</si>
  <si>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</si>
  <si>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</si>
  <si>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</si>
  <si>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</si>
  <si>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</si>
  <si>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</si>
  <si>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</si>
  <si>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</si>
  <si>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</si>
  <si>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</si>
  <si>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</si>
  <si>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</si>
  <si>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</si>
  <si>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</si>
  <si>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</si>
  <si>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</si>
  <si>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</si>
  <si>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</si>
  <si>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</si>
  <si>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</si>
  <si>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</si>
  <si>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</si>
  <si>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</si>
  <si>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</si>
  <si>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</si>
  <si>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</si>
  <si>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</si>
  <si>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</si>
  <si>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</si>
  <si>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</si>
  <si>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</si>
  <si>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</si>
  <si>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</si>
  <si>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</si>
  <si>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</si>
  <si>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</si>
  <si>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</si>
  <si>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</si>
  <si>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</si>
  <si>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</si>
  <si>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</si>
  <si>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</si>
  <si>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</si>
  <si>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</si>
  <si>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</si>
  <si>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</si>
  <si>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</si>
  <si>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</si>
  <si>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</si>
  <si>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</si>
  <si>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</si>
  <si>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</si>
  <si>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</si>
  <si>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</si>
  <si>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</si>
  <si>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</si>
  <si>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</si>
  <si>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</si>
  <si>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</si>
  <si>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</si>
  <si>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</si>
  <si>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</si>
  <si>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</si>
  <si>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</si>
  <si>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</si>
  <si>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</si>
  <si>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</si>
  <si>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</si>
  <si>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</si>
  <si>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</si>
  <si>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</si>
  <si>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</si>
  <si>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</si>
  <si>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</si>
  <si>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</si>
  <si>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</si>
  <si>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</si>
  <si>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</si>
  <si>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</si>
  <si>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</si>
  <si>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</si>
  <si>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</si>
  <si>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</si>
  <si>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</si>
  <si>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</si>
  <si>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</si>
  <si>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</si>
  <si>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</si>
  <si>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</si>
  <si>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</si>
  <si>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</si>
  <si>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</si>
  <si>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</si>
  <si>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</si>
  <si>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</si>
  <si>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</si>
  <si>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</si>
  <si>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</si>
  <si>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</si>
  <si>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</si>
  <si>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</si>
  <si>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</si>
  <si>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</si>
  <si>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</si>
  <si>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</si>
  <si>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</si>
  <si>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</si>
  <si>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</si>
  <si>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</si>
  <si>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</si>
  <si>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</si>
  <si>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</si>
  <si>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</si>
  <si>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</si>
  <si>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</si>
  <si>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</si>
  <si>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</si>
  <si>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</si>
  <si>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</si>
  <si>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</si>
  <si>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</si>
  <si>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</si>
  <si>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</si>
  <si>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</si>
  <si>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</si>
  <si>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</si>
  <si>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</si>
  <si>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</si>
  <si>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</si>
  <si>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</si>
  <si>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</si>
  <si>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</si>
  <si>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</si>
  <si>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</si>
  <si>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</si>
  <si>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</si>
  <si>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</si>
  <si>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</si>
  <si>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</si>
  <si>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</si>
  <si>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</si>
  <si>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</si>
  <si>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</si>
  <si>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</si>
  <si>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</si>
  <si>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</si>
  <si>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</si>
  <si>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</si>
  <si>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</si>
  <si>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</si>
  <si>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</si>
  <si>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</si>
  <si>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</si>
  <si>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</si>
  <si>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</si>
  <si>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</si>
  <si>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</si>
  <si>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</si>
  <si>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</si>
  <si>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</si>
  <si>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</si>
  <si>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</si>
  <si>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</si>
  <si>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</si>
  <si>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</si>
  <si>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</si>
  <si>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</si>
  <si>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</si>
  <si>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</si>
  <si>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</si>
  <si>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</si>
  <si>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</si>
  <si>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</si>
  <si>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</si>
  <si>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</si>
  <si>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</si>
  <si>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</si>
  <si>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</si>
  <si>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</si>
  <si>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</si>
  <si>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</si>
  <si>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</si>
  <si>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</si>
  <si>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</si>
  <si>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</si>
  <si>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</si>
  <si>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</si>
  <si>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</si>
  <si>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</si>
  <si>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</si>
  <si>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</si>
  <si>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</si>
  <si>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</si>
  <si>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</si>
  <si>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</si>
  <si>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</si>
  <si>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</si>
  <si>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</si>
  <si>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</si>
  <si>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</si>
  <si>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</si>
  <si>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</si>
  <si>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</si>
  <si>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</si>
  <si>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</si>
  <si>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</si>
  <si>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</si>
  <si>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</si>
  <si>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</si>
  <si>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</si>
  <si>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</si>
  <si>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</si>
  <si>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</si>
  <si>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</si>
  <si>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</si>
  <si>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</si>
  <si>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</si>
  <si>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</si>
  <si>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</si>
  <si>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</si>
  <si>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</si>
  <si>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</si>
  <si>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</si>
  <si>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</si>
  <si>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</si>
  <si>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</si>
  <si>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</si>
  <si>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</si>
  <si>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</si>
  <si>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</si>
  <si>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</si>
  <si>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</si>
  <si>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</si>
  <si>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</si>
  <si>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</si>
  <si>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</si>
  <si>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</si>
  <si>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</si>
  <si>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</si>
  <si>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</si>
  <si>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</si>
  <si>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</si>
  <si>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</si>
  <si>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</si>
  <si>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</si>
  <si>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</si>
  <si>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</si>
  <si>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</si>
  <si>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</si>
  <si>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</si>
  <si>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</si>
  <si>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</si>
  <si>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</si>
  <si>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</si>
  <si>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</si>
  <si>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</si>
  <si>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</si>
  <si>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</si>
  <si>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</si>
  <si>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</si>
  <si>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</si>
  <si>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</si>
  <si>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</si>
  <si>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</si>
  <si>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</si>
  <si>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</si>
  <si>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</si>
  <si>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</si>
  <si>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</si>
  <si>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</si>
  <si>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</si>
  <si>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</si>
  <si>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</si>
  <si>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</si>
  <si>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</si>
  <si>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</si>
  <si>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</si>
  <si>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</si>
  <si>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</si>
  <si>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</si>
  <si>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</si>
  <si>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</si>
  <si>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</si>
  <si>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</si>
  <si>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</si>
  <si>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</si>
  <si>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</si>
  <si>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</si>
  <si>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</si>
  <si>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</si>
  <si>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</si>
  <si>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</si>
  <si>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</si>
  <si>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</si>
  <si>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</si>
  <si>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</si>
  <si>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</si>
  <si>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</si>
  <si>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</si>
  <si>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</si>
  <si>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</si>
  <si>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</si>
  <si>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</si>
  <si>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</si>
  <si>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</si>
  <si>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</si>
  <si>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</si>
  <si>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</si>
  <si>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</si>
  <si>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</si>
  <si>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</si>
  <si>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</si>
  <si>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</si>
  <si>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</si>
  <si>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</si>
  <si>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</si>
  <si>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</si>
  <si>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</si>
  <si>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</si>
  <si>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</si>
  <si>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</si>
  <si>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</si>
  <si>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</si>
  <si>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</si>
  <si>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</si>
  <si>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</si>
  <si>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</si>
  <si>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</si>
  <si>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</si>
  <si>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</si>
  <si>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</si>
  <si>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</si>
  <si>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</si>
  <si>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</si>
  <si>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</si>
  <si>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</si>
  <si>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</si>
  <si>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</si>
  <si>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</si>
  <si>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</si>
  <si>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</si>
  <si>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</si>
  <si>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</si>
  <si>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</si>
  <si>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</si>
  <si>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</si>
  <si>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</si>
  <si>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</si>
  <si>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</si>
  <si>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</si>
  <si>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</si>
  <si>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</si>
  <si>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</si>
  <si>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</si>
  <si>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</si>
  <si>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</si>
  <si>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</si>
  <si>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</si>
  <si>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</si>
  <si>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</si>
  <si>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</si>
  <si>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</si>
  <si>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</si>
  <si>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</si>
  <si>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</si>
  <si>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</si>
  <si>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</si>
  <si>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</si>
  <si>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</si>
  <si>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</si>
  <si>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</si>
  <si>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</si>
  <si>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</si>
  <si>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</si>
  <si>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</si>
  <si>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</si>
  <si>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</si>
  <si>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</si>
  <si>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</si>
  <si>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</si>
  <si>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</si>
  <si>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</si>
  <si>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</si>
  <si>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</si>
  <si>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</si>
  <si>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</si>
  <si>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</si>
  <si>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</si>
  <si>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</si>
  <si>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</si>
  <si>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</si>
  <si>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</si>
  <si>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</si>
  <si>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</si>
  <si>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</si>
  <si>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</si>
  <si>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</si>
  <si>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</si>
  <si>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</si>
  <si>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</si>
  <si>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</si>
  <si>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</si>
  <si>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</si>
  <si>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</si>
  <si>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</si>
  <si>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</si>
  <si>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</si>
  <si>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</si>
  <si>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</si>
  <si>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</si>
  <si>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</si>
  <si>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</si>
  <si>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</si>
  <si>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</si>
  <si>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</si>
  <si>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</si>
  <si>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</si>
  <si>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</si>
  <si>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</si>
  <si>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</si>
  <si>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</si>
  <si>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</si>
  <si>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</si>
  <si>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</si>
  <si>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</si>
  <si>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</si>
  <si>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</si>
  <si>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</si>
  <si>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</si>
  <si>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</si>
  <si>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</si>
  <si>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</si>
  <si>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</si>
  <si>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</si>
  <si>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</si>
  <si>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</si>
  <si>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</si>
  <si>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</si>
  <si>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</si>
  <si>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</si>
  <si>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</si>
  <si>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</si>
  <si>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</si>
  <si>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</si>
  <si>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</si>
  <si>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</si>
  <si>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</si>
  <si>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</si>
  <si>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</si>
  <si>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</si>
  <si>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</si>
  <si>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</si>
  <si>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</si>
  <si>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</si>
  <si>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</si>
  <si>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</si>
  <si>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</si>
  <si>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</si>
  <si>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</si>
  <si>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</si>
  <si>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</si>
  <si>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</si>
  <si>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</si>
  <si>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</si>
  <si>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</si>
  <si>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</si>
  <si>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</si>
  <si>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</si>
  <si>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</si>
  <si>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</si>
  <si>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</si>
  <si>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</si>
  <si>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</si>
  <si>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</si>
  <si>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</si>
  <si>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</si>
  <si>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</si>
  <si>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</si>
  <si>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</si>
  <si>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</si>
  <si>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</si>
  <si>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</si>
  <si>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</si>
  <si>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</si>
  <si>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</si>
  <si>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</si>
  <si>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</si>
  <si>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</si>
  <si>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</si>
  <si>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</si>
  <si>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</si>
  <si>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</si>
  <si>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</si>
  <si>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</si>
  <si>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</si>
  <si>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</si>
  <si>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</si>
  <si>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</si>
  <si>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</si>
  <si>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</si>
  <si>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</si>
  <si>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</si>
  <si>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</si>
  <si>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</si>
  <si>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</si>
  <si>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</si>
  <si>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</si>
  <si>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</si>
  <si>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</si>
  <si>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</si>
  <si>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</si>
  <si>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</si>
  <si>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</si>
  <si>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</si>
  <si>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</si>
  <si>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</si>
  <si>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</si>
  <si>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</si>
  <si>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</si>
  <si>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</si>
  <si>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</si>
  <si>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</si>
  <si>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</si>
  <si>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</si>
  <si>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</si>
  <si>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</si>
  <si>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</si>
  <si>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</si>
  <si>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</si>
  <si>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</si>
  <si>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</si>
  <si>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</si>
  <si>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</si>
  <si>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</si>
  <si>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</si>
  <si>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</si>
  <si>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</si>
  <si>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</si>
  <si>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</si>
  <si>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</si>
  <si>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</si>
  <si>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</si>
  <si>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</si>
  <si>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</si>
  <si>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</si>
  <si>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</si>
  <si>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</si>
  <si>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</si>
  <si>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</si>
  <si>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</si>
  <si>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</si>
  <si>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</si>
  <si>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</si>
  <si>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</si>
  <si>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</si>
  <si>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</si>
  <si>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</si>
  <si>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</si>
  <si>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</si>
  <si>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</si>
  <si>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</si>
  <si>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</si>
  <si>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</si>
  <si>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</si>
  <si>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</si>
  <si>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</si>
  <si>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</si>
  <si>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</si>
  <si>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</si>
  <si>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</si>
  <si>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</si>
  <si>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</si>
  <si>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</si>
  <si>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</si>
  <si>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</si>
  <si>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</si>
  <si>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</si>
  <si>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</si>
  <si>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</si>
  <si>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</si>
  <si>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</si>
  <si>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</si>
  <si>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</si>
  <si>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</si>
  <si>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</si>
  <si>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</si>
  <si>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</si>
  <si>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</si>
  <si>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</si>
  <si>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</si>
  <si>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</si>
  <si>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</si>
  <si>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</si>
  <si>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</si>
  <si>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</si>
  <si>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</si>
  <si>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</si>
  <si>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</si>
  <si>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</si>
  <si>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</si>
  <si>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</si>
  <si>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</si>
  <si>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</si>
  <si>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</si>
  <si>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</si>
  <si>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</si>
  <si>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</si>
  <si>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</si>
  <si>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</si>
  <si>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</si>
  <si>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</si>
  <si>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</si>
  <si>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</si>
  <si>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</si>
  <si>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</si>
  <si>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</si>
  <si>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</si>
  <si>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</si>
  <si>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</si>
  <si>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</si>
  <si>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</si>
  <si>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</si>
  <si>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</si>
  <si>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</si>
  <si>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</si>
  <si>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</si>
  <si>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</si>
  <si>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</si>
  <si>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</si>
  <si>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</si>
  <si>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</si>
  <si>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</si>
  <si>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</si>
  <si>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</si>
  <si>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</si>
  <si>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</si>
  <si>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</si>
  <si>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</si>
  <si>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</si>
  <si>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</si>
  <si>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</si>
  <si>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</si>
  <si>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</si>
  <si>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</si>
  <si>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</si>
  <si>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</si>
  <si>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</si>
  <si>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</si>
  <si>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</si>
  <si>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</si>
  <si>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</si>
  <si>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</si>
  <si>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</si>
  <si>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</si>
  <si>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</si>
  <si>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</si>
  <si>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</si>
  <si>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</si>
  <si>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</si>
  <si>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</si>
  <si>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</si>
  <si>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</si>
  <si>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</si>
  <si>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</si>
  <si>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</si>
  <si>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</si>
  <si>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</si>
  <si>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</si>
  <si>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</si>
  <si>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</si>
  <si>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</si>
  <si>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</si>
  <si>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</si>
  <si>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</si>
  <si>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</si>
  <si>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</si>
  <si>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</si>
  <si>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</si>
  <si>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</si>
  <si>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</si>
  <si>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</si>
  <si>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</si>
  <si>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</si>
  <si>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</si>
  <si>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</si>
  <si>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</si>
  <si>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</si>
  <si>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</si>
  <si>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</si>
  <si>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</si>
  <si>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</si>
  <si>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</si>
  <si>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</si>
  <si>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</si>
  <si>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</si>
  <si>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</si>
  <si>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</si>
  <si>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</si>
  <si>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</si>
  <si>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</si>
  <si>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</si>
  <si>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</si>
  <si>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</si>
  <si>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</si>
  <si>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</si>
  <si>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</si>
  <si>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</si>
  <si>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</si>
  <si>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</si>
  <si>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</si>
  <si>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</si>
  <si>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</si>
  <si>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</si>
  <si>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</si>
  <si>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</si>
  <si>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</si>
  <si>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</si>
  <si>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</si>
  <si>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</si>
  <si>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</si>
  <si>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</si>
  <si>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</si>
  <si>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</si>
  <si>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</si>
  <si>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</si>
  <si>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</si>
  <si>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</si>
  <si>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</si>
  <si>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</si>
  <si>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</si>
  <si>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</si>
  <si>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</si>
  <si>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</si>
  <si>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</si>
  <si>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</si>
  <si>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</si>
  <si>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</si>
  <si>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</si>
  <si>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</si>
  <si>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</si>
  <si>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</si>
  <si>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</si>
  <si>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</si>
  <si>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</si>
  <si>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</si>
  <si>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</si>
  <si>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</si>
  <si>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</si>
  <si>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</si>
  <si>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</si>
  <si>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</si>
  <si>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</si>
  <si>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</si>
  <si>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</si>
  <si>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</si>
  <si>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</si>
  <si>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</si>
  <si>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</si>
  <si>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</si>
  <si>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</si>
  <si>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</si>
  <si>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</si>
  <si>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</si>
  <si>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</si>
  <si>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</si>
  <si>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</si>
  <si>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</si>
  <si>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</si>
  <si>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</si>
  <si>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</si>
  <si>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</si>
  <si>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</si>
  <si>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</si>
  <si>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</si>
  <si>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</si>
  <si>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</si>
  <si>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</si>
  <si>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</si>
  <si>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</si>
  <si>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</si>
  <si>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</si>
  <si>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</si>
  <si>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</si>
  <si>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</si>
  <si>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</si>
  <si>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</si>
  <si>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</si>
  <si>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</si>
  <si>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</si>
  <si>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</si>
  <si>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</si>
  <si>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</si>
  <si>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</si>
  <si>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</si>
  <si>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</si>
  <si>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</si>
  <si>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</si>
  <si>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</si>
  <si>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</si>
  <si>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</si>
  <si>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</si>
  <si>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</si>
  <si>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</si>
  <si>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</si>
  <si>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</si>
  <si>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</si>
  <si>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</si>
  <si>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</si>
  <si>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</si>
  <si>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</si>
  <si>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</si>
  <si>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</si>
  <si>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</si>
  <si>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</si>
  <si>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</si>
  <si>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</si>
  <si>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</si>
  <si>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</si>
  <si>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</si>
  <si>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</si>
  <si>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</si>
  <si>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</si>
  <si>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</si>
  <si>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</si>
  <si>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</si>
  <si>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</si>
  <si>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</si>
  <si>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</si>
  <si>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</si>
  <si>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</si>
  <si>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</si>
  <si>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</si>
  <si>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</si>
  <si>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</si>
  <si>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</si>
  <si>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</si>
  <si>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</si>
  <si>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</si>
  <si>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</si>
  <si>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</si>
  <si>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</si>
  <si>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</si>
  <si>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</si>
  <si>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</si>
  <si>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</si>
  <si>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</si>
  <si>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</si>
  <si>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</si>
  <si>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</si>
  <si>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</si>
  <si>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</si>
  <si>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</si>
  <si>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</si>
  <si>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</si>
  <si>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</si>
  <si>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</si>
  <si>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</si>
  <si>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</si>
  <si>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</si>
  <si>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</si>
  <si>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</si>
  <si>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</si>
  <si>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</si>
  <si>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</si>
  <si>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</si>
  <si>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</si>
  <si>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</si>
  <si>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</si>
  <si>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</si>
  <si>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</si>
  <si>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</si>
  <si>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</si>
  <si>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</si>
  <si>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</si>
  <si>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</si>
  <si>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</si>
  <si>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</si>
  <si>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</si>
  <si>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</si>
  <si>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</si>
  <si>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</si>
  <si>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</si>
  <si>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</si>
  <si>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</si>
  <si>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</si>
  <si>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</si>
  <si>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</si>
  <si>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</si>
  <si>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</si>
  <si>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</si>
  <si>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</si>
  <si>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</si>
  <si>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</si>
  <si>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</si>
  <si>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</si>
  <si>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</si>
  <si>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</si>
  <si>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</si>
  <si>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</si>
  <si>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</si>
  <si>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</si>
  <si>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</si>
  <si>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</si>
  <si>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</si>
  <si>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</si>
  <si>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</si>
  <si>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</si>
  <si>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</si>
  <si>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</si>
  <si>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</si>
  <si>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</si>
  <si>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</si>
  <si>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</si>
  <si>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</si>
  <si>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</si>
  <si>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</si>
  <si>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</si>
  <si>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</si>
  <si>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</si>
  <si>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</si>
  <si>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</si>
  <si>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</si>
  <si>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</si>
  <si>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</si>
  <si>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</si>
  <si>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</si>
  <si>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</si>
  <si>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</si>
  <si>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</si>
  <si>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</si>
  <si>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</si>
  <si>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</si>
  <si>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</si>
  <si>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</si>
  <si>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</si>
  <si>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</si>
  <si>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</si>
  <si>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</si>
  <si>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</si>
  <si>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</si>
  <si>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</si>
  <si>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</si>
  <si>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</si>
  <si>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</si>
  <si>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</si>
  <si>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</si>
  <si>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</si>
  <si>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</si>
  <si>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</si>
  <si>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</si>
  <si>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</si>
  <si>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</si>
  <si>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</si>
  <si>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</si>
  <si>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</si>
  <si>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</si>
  <si>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</si>
  <si>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</si>
  <si>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</si>
  <si>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</si>
  <si>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</si>
  <si>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</si>
  <si>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</si>
  <si>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</si>
  <si>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</si>
  <si>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</si>
  <si>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</si>
  <si>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</si>
  <si>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</si>
  <si>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</si>
  <si>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</si>
  <si>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</si>
  <si>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</si>
  <si>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</si>
  <si>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</si>
  <si>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</si>
  <si>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</si>
  <si>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</si>
  <si>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</si>
  <si>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</si>
  <si>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</si>
  <si>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</si>
  <si>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</si>
  <si>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</si>
  <si>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</si>
  <si>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</si>
  <si>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</si>
  <si>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</si>
  <si>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</si>
  <si>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</si>
  <si>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</si>
  <si>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</si>
  <si>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</si>
  <si>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</si>
  <si>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</si>
  <si>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</si>
  <si>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</si>
  <si>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</si>
  <si>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</si>
  <si>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</si>
  <si>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</si>
  <si>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</si>
  <si>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</si>
  <si>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</si>
  <si>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</si>
  <si>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</si>
  <si>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</si>
  <si>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</si>
  <si>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</si>
  <si>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</si>
  <si>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</si>
  <si>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</si>
  <si>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</si>
  <si>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</si>
  <si>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</si>
  <si>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</si>
  <si>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</si>
  <si>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</si>
  <si>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</si>
  <si>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</si>
  <si>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</si>
  <si>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</si>
  <si>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</si>
  <si>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</si>
  <si>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</si>
  <si>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</si>
  <si>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</si>
  <si>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</si>
  <si>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</si>
  <si>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</si>
  <si>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</si>
  <si>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</si>
  <si>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</si>
  <si>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</si>
  <si>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</si>
  <si>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</si>
  <si>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</si>
  <si>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</si>
  <si>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</si>
  <si>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</si>
  <si>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</si>
  <si>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</si>
  <si>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</si>
  <si>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</si>
  <si>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</si>
  <si>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</si>
  <si>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</si>
  <si>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</si>
  <si>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</si>
  <si>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</si>
  <si>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</si>
  <si>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</si>
  <si>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</si>
  <si>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</si>
  <si>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</si>
  <si>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</si>
  <si>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</si>
  <si>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</si>
  <si>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</si>
  <si>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</si>
  <si>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</si>
  <si>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</si>
  <si>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</si>
  <si>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</si>
  <si>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</si>
  <si>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</si>
  <si>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</si>
  <si>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</si>
  <si>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</si>
  <si>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</si>
  <si>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</si>
  <si>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</si>
  <si>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</si>
  <si>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</si>
  <si>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</si>
  <si>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</si>
  <si>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</si>
  <si>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</si>
  <si>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</si>
  <si>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</si>
  <si>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</si>
  <si>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</si>
  <si>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</si>
  <si>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</si>
  <si>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</si>
  <si>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</si>
  <si>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</si>
  <si>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</si>
  <si>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</si>
  <si>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</si>
  <si>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</si>
  <si>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</si>
  <si>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</si>
  <si>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</si>
  <si>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</si>
  <si>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</si>
  <si>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</si>
  <si>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</si>
  <si>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</si>
  <si>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</si>
  <si>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</si>
  <si>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</si>
  <si>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</si>
  <si>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</si>
  <si>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</si>
  <si>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</si>
  <si>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</si>
  <si>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</si>
  <si>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</si>
  <si>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</si>
  <si>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</si>
  <si>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</si>
  <si>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</si>
  <si>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</si>
  <si>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</si>
  <si>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</si>
  <si>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</si>
  <si>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</si>
  <si>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</si>
  <si>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</si>
  <si>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</si>
  <si>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</si>
  <si>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</si>
  <si>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</si>
  <si>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</si>
  <si>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</si>
  <si>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</si>
  <si>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</si>
  <si>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</si>
  <si>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</si>
  <si>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</si>
  <si>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</si>
  <si>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</si>
  <si>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</si>
  <si>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</si>
  <si>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</si>
  <si>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</si>
  <si>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</si>
  <si>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</si>
  <si>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</si>
  <si>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</si>
  <si>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</si>
  <si>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</si>
  <si>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</si>
  <si>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</si>
  <si>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</si>
  <si>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</si>
  <si>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</si>
  <si>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</si>
  <si>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</si>
  <si>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</si>
  <si>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</si>
  <si>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</si>
  <si>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</si>
  <si>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</si>
  <si>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</si>
  <si>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</si>
  <si>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</si>
  <si>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</si>
  <si>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</si>
  <si>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</si>
  <si>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</si>
  <si>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</si>
  <si>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</si>
  <si>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</si>
  <si>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</si>
  <si>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</si>
  <si>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</si>
  <si>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</si>
  <si>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</si>
  <si>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</si>
  <si>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</si>
  <si>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</si>
  <si>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</si>
  <si>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</si>
  <si>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</si>
  <si>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</si>
  <si>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</si>
  <si>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</si>
  <si>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</si>
  <si>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</si>
  <si>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</si>
  <si>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</si>
  <si>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</si>
  <si>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</si>
  <si>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</si>
  <si>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</si>
  <si>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</si>
  <si>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</si>
  <si>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</si>
  <si>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</si>
  <si>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</si>
  <si>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</si>
  <si>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</si>
  <si>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</si>
  <si>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</si>
  <si>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</si>
  <si>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</si>
  <si>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</si>
  <si>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</si>
  <si>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</si>
  <si>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</si>
  <si>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</si>
  <si>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</si>
  <si>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</si>
  <si>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</si>
  <si>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</si>
  <si>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</si>
  <si>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</si>
  <si>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</si>
  <si>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</si>
  <si>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</si>
  <si>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</si>
  <si>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</si>
  <si>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</si>
  <si>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</si>
  <si>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</si>
  <si>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</si>
  <si>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</si>
  <si>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</si>
  <si>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</si>
  <si>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</si>
  <si>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</si>
  <si>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</si>
  <si>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</si>
  <si>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</si>
  <si>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</si>
  <si>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</si>
  <si>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</si>
  <si>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</si>
  <si>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</si>
  <si>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</si>
  <si>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</si>
  <si>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</si>
  <si>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</si>
  <si>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</si>
  <si>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</si>
  <si>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</si>
  <si>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</si>
  <si>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</si>
  <si>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</si>
  <si>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</si>
  <si>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</si>
  <si>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</si>
  <si>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</si>
  <si>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</si>
  <si>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</si>
  <si>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</si>
  <si>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</si>
  <si>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</si>
  <si>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</si>
  <si>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</si>
  <si>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</si>
  <si>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</si>
  <si>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</si>
  <si>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</si>
  <si>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</si>
  <si>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</si>
  <si>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</si>
  <si>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</si>
  <si>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</si>
  <si>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</si>
  <si>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</si>
  <si>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</si>
  <si>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</si>
  <si>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</si>
  <si>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</si>
  <si>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</si>
  <si>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</si>
  <si>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</si>
  <si>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</si>
  <si>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</si>
  <si>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</si>
  <si>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</si>
  <si>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</si>
  <si>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</si>
  <si>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</si>
  <si>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</si>
  <si>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</si>
  <si>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</si>
  <si>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</si>
  <si>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</si>
  <si>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</si>
  <si>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</si>
  <si>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</si>
  <si>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</si>
  <si>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</si>
  <si>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</si>
  <si>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</si>
  <si>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</si>
  <si>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</si>
  <si>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</si>
  <si>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</si>
  <si>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</si>
  <si>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</si>
  <si>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</si>
  <si>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</si>
  <si>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</si>
  <si>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</si>
  <si>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</si>
  <si>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</si>
  <si>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</si>
  <si>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</si>
  <si>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</si>
  <si>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</si>
  <si>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</si>
  <si>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</si>
  <si>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</si>
  <si>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</si>
  <si>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</si>
  <si>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</si>
  <si>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</si>
  <si>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</si>
  <si>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</si>
  <si>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</si>
  <si>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</si>
  <si>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</si>
  <si>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</si>
  <si>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</si>
  <si>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</si>
  <si>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</si>
  <si>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</si>
  <si>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</si>
  <si>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</si>
  <si>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</si>
  <si>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</si>
  <si>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</si>
  <si>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</si>
  <si>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</si>
  <si>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</si>
  <si>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</si>
  <si>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</si>
  <si>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</si>
  <si>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</si>
  <si>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</si>
  <si>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</si>
  <si>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</si>
  <si>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</si>
  <si>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</si>
  <si>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</si>
  <si>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</si>
  <si>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</si>
  <si>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</si>
  <si>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</si>
  <si>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</si>
  <si>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</si>
  <si>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</si>
  <si>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</si>
  <si>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</si>
  <si>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</si>
  <si>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</si>
  <si>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</si>
  <si>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</si>
  <si>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</si>
  <si>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</si>
  <si>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</si>
  <si>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</si>
  <si>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</si>
  <si>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</si>
  <si>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</si>
  <si>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</si>
  <si>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</si>
  <si>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</si>
  <si>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</si>
  <si>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</si>
  <si>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</si>
  <si>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</si>
  <si>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</si>
  <si>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</si>
  <si>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</si>
  <si>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</si>
  <si>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</si>
  <si>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</si>
  <si>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</si>
  <si>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</si>
  <si>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</si>
  <si>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</si>
  <si>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</si>
  <si>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</si>
  <si>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</si>
  <si>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</si>
  <si>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</si>
  <si>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</si>
  <si>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</si>
  <si>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</si>
  <si>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</si>
  <si>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</si>
  <si>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</si>
  <si>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</si>
  <si>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</si>
  <si>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</si>
  <si>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</si>
  <si>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</si>
  <si>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</si>
  <si>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</si>
  <si>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</si>
  <si>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</si>
  <si>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</si>
  <si>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</si>
  <si>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</si>
  <si>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</si>
  <si>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</si>
  <si>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</si>
  <si>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</si>
  <si>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</si>
  <si>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</si>
  <si>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</si>
  <si>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</si>
  <si>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</si>
  <si>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</si>
  <si>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</si>
  <si>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</si>
  <si>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</si>
  <si>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</si>
  <si>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</si>
  <si>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</si>
  <si>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</si>
  <si>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</si>
  <si>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</si>
  <si>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</si>
  <si>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</si>
  <si>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</si>
  <si>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</si>
  <si>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</si>
  <si>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</si>
  <si>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</si>
  <si>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</si>
  <si>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</si>
  <si>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</si>
  <si>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</si>
  <si>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</si>
  <si>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</si>
  <si>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</si>
  <si>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</si>
  <si>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</si>
  <si>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</si>
  <si>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</si>
  <si>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</si>
  <si>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</si>
  <si>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</si>
  <si>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</si>
  <si>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</si>
  <si>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</si>
  <si>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</si>
  <si>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</si>
  <si>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</si>
  <si>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</si>
  <si>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</si>
  <si>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</si>
  <si>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</si>
  <si>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</si>
  <si>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</si>
  <si>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</si>
  <si>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</si>
  <si>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</si>
  <si>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</si>
  <si>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</si>
  <si>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</si>
  <si>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</si>
  <si>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</si>
  <si>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</si>
  <si>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</si>
  <si>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</si>
  <si>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</si>
  <si>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</si>
  <si>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</si>
  <si>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</si>
  <si>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</si>
  <si>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</si>
  <si>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</si>
  <si>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</si>
  <si>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</si>
  <si>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</si>
  <si>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</si>
  <si>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</si>
  <si>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</si>
  <si>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</si>
  <si>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</si>
  <si>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</si>
  <si>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</si>
  <si>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</si>
  <si>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</si>
  <si>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</si>
  <si>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</si>
  <si>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</si>
  <si>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</si>
  <si>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</si>
  <si>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</si>
  <si>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</si>
  <si>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</si>
  <si>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</si>
  <si>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</si>
  <si>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</si>
  <si>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</si>
  <si>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</si>
  <si>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</si>
  <si>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</si>
  <si>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</si>
  <si>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</si>
  <si>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</si>
  <si>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</si>
  <si>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</si>
  <si>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</si>
  <si>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</si>
  <si>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</si>
  <si>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</si>
  <si>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</si>
  <si>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</si>
  <si>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</si>
  <si>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</si>
  <si>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</si>
  <si>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</si>
  <si>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</si>
  <si>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</si>
  <si>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</si>
  <si>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</si>
  <si>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</si>
  <si>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</si>
  <si>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</si>
  <si>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</si>
  <si>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</si>
  <si>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</si>
  <si>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</si>
  <si>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</si>
  <si>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</si>
  <si>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</si>
  <si>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</si>
  <si>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</si>
  <si>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</si>
  <si>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</si>
  <si>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</si>
  <si>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</si>
  <si>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</si>
  <si>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</si>
  <si>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</si>
  <si>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</si>
  <si>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</si>
  <si>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</si>
  <si>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</si>
  <si>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</si>
  <si>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</si>
  <si>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</si>
  <si>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</si>
  <si>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</si>
  <si>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</si>
  <si>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</si>
  <si>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</si>
  <si>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</si>
  <si>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</si>
  <si>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</si>
  <si>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</si>
  <si>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</si>
  <si>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</si>
  <si>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</si>
  <si>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</si>
  <si>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</si>
  <si>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</si>
  <si>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</si>
  <si>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</si>
  <si>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</si>
  <si>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</si>
  <si>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</si>
  <si>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</si>
  <si>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</si>
  <si>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</si>
  <si>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</si>
  <si>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</si>
  <si>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</si>
  <si>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</si>
  <si>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</si>
  <si>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</si>
  <si>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</si>
  <si>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</si>
  <si>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</si>
  <si>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</si>
  <si>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</si>
  <si>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</si>
  <si>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</si>
  <si>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</si>
  <si>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</si>
  <si>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</si>
  <si>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</si>
  <si>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</si>
  <si>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</si>
  <si>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</si>
  <si>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</si>
  <si>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</si>
  <si>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</si>
  <si>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</si>
  <si>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</si>
  <si>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</si>
  <si>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</si>
  <si>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</si>
  <si>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</si>
  <si>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</si>
  <si>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</si>
  <si>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</si>
  <si>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</si>
  <si>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</si>
  <si>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</si>
  <si>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</si>
  <si>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</si>
  <si>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</si>
  <si>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</si>
  <si>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</si>
  <si>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</si>
  <si>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</si>
  <si>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</si>
  <si>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</si>
  <si>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</si>
  <si>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</si>
  <si>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</si>
  <si>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</si>
  <si>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</si>
  <si>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</si>
  <si>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</si>
  <si>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</si>
  <si>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</si>
  <si>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</si>
  <si>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</si>
  <si>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</si>
  <si>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</si>
  <si>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</si>
  <si>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</si>
  <si>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</si>
  <si>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</si>
  <si>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</si>
  <si>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</si>
  <si>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</si>
  <si>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</si>
  <si>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</si>
  <si>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</si>
  <si>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</si>
  <si>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</si>
  <si>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</si>
  <si>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</si>
  <si>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</si>
  <si>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</si>
  <si>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</si>
  <si>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</si>
  <si>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</si>
  <si>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</si>
  <si>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</si>
  <si>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</si>
  <si>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</si>
  <si>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</si>
  <si>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</si>
  <si>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</si>
  <si>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</si>
  <si>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</si>
  <si>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</si>
  <si>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</si>
  <si>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</si>
  <si>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</si>
  <si>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</si>
  <si>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</si>
  <si>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</si>
  <si>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</si>
  <si>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</si>
  <si>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</si>
  <si>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</si>
  <si>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</si>
  <si>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</si>
  <si>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</si>
  <si>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</si>
  <si>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</si>
  <si>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</si>
  <si>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</si>
  <si>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</si>
  <si>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</si>
  <si>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</si>
  <si>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</si>
  <si>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</si>
  <si>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</si>
  <si>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</si>
  <si>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</si>
  <si>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</si>
  <si>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</si>
  <si>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</si>
  <si>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</si>
  <si>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</si>
  <si>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</si>
  <si>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</si>
  <si>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</si>
  <si>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</si>
  <si>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</si>
  <si>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</si>
  <si>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</si>
  <si>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</si>
  <si>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</si>
  <si>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</si>
  <si>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</si>
  <si>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</si>
  <si>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</si>
  <si>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</si>
  <si>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</si>
  <si>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</si>
  <si>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</si>
  <si>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</si>
  <si>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</si>
  <si>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</si>
  <si>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</si>
  <si>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</si>
  <si>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</si>
  <si>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</si>
  <si>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</si>
  <si>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</si>
  <si>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</si>
  <si>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</si>
  <si>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</si>
  <si>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</si>
  <si>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</si>
  <si>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</si>
  <si>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</si>
  <si>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</si>
  <si>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</si>
  <si>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</si>
  <si>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</si>
  <si>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</si>
  <si>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</si>
  <si>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</si>
  <si>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</si>
  <si>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</si>
  <si>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</si>
  <si>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</si>
  <si>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</si>
  <si>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</si>
  <si>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</si>
  <si>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</si>
  <si>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</si>
  <si>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</si>
  <si>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</si>
  <si>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</si>
  <si>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</si>
  <si>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</si>
  <si>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</si>
  <si>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</si>
  <si>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</si>
  <si>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</si>
  <si>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</si>
  <si>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</si>
  <si>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</si>
  <si>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</si>
  <si>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</si>
  <si>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</si>
  <si>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</si>
  <si>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</si>
  <si>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</si>
  <si>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</si>
  <si>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</si>
  <si>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</si>
  <si>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</si>
  <si>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</si>
  <si>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</si>
  <si>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</si>
  <si>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</si>
  <si>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</si>
  <si>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</si>
  <si>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</si>
  <si>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</si>
  <si>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</si>
  <si>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</si>
  <si>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</si>
  <si>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</si>
  <si>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</si>
  <si>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</si>
  <si>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</si>
  <si>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</si>
  <si>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</si>
  <si>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</si>
  <si>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</si>
  <si>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</si>
  <si>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</si>
  <si>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</si>
  <si>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</si>
  <si>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</si>
  <si>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</si>
  <si>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</si>
  <si>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</si>
  <si>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</si>
  <si>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</si>
  <si>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</si>
  <si>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</si>
  <si>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</si>
  <si>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</si>
  <si>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</si>
  <si>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</si>
  <si>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</si>
  <si>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</si>
  <si>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</si>
  <si>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</si>
  <si>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</si>
  <si>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</si>
  <si>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</si>
  <si>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</si>
  <si>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</si>
  <si>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</si>
  <si>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</si>
  <si>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</si>
  <si>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</si>
  <si>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</si>
  <si>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</si>
  <si>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</si>
  <si>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</si>
  <si>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</si>
  <si>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</si>
  <si>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</si>
  <si>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</si>
  <si>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</si>
  <si>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</si>
  <si>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</si>
  <si>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</si>
  <si>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</si>
  <si>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</si>
  <si>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</si>
  <si>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</si>
  <si>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</si>
  <si>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</si>
  <si>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</si>
  <si>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</si>
  <si>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</si>
  <si>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</si>
  <si>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</si>
  <si>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</si>
  <si>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</si>
  <si>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</si>
  <si>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</si>
  <si>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</si>
  <si>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</si>
  <si>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</si>
  <si>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</si>
  <si>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</si>
  <si>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</si>
  <si>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</si>
  <si>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</si>
  <si>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</si>
  <si>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</si>
  <si>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</si>
  <si>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</si>
  <si>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</si>
  <si>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</si>
  <si>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</si>
  <si>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</si>
  <si>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</si>
  <si>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</si>
  <si>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</si>
  <si>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</si>
  <si>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</si>
  <si>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</si>
  <si>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</si>
  <si>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</si>
  <si>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</si>
  <si>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</si>
  <si>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</si>
  <si>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</si>
  <si>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</si>
  <si>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</si>
  <si>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</si>
  <si>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</si>
  <si>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</si>
  <si>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</si>
  <si>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</si>
  <si>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</si>
  <si>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</si>
  <si>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</si>
  <si>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</si>
  <si>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</si>
  <si>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</si>
  <si>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</si>
  <si>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</si>
  <si>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</si>
  <si>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</si>
  <si>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</si>
  <si>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</si>
  <si>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</si>
  <si>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</si>
  <si>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</si>
  <si>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</si>
  <si>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</si>
  <si>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</si>
  <si>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</si>
  <si>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</si>
  <si>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</si>
  <si>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</si>
  <si>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</si>
  <si>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</si>
  <si>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</si>
  <si>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</si>
  <si>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</si>
  <si>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</si>
  <si>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</si>
  <si>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</si>
  <si>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</si>
  <si>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</si>
  <si>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</si>
  <si>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</si>
  <si>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</si>
  <si>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</si>
  <si>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</si>
  <si>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</si>
  <si>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</si>
  <si>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</si>
  <si>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</si>
  <si>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</si>
  <si>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</si>
  <si>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</si>
  <si>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</si>
  <si>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</si>
  <si>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</si>
  <si>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</si>
  <si>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</si>
  <si>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</si>
  <si>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</si>
  <si>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</si>
  <si>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</si>
  <si>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</si>
  <si>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</si>
  <si>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</si>
  <si>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</si>
  <si>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</si>
  <si>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</si>
  <si>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</si>
  <si>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</si>
  <si>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</si>
  <si>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</si>
  <si>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</si>
  <si>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</si>
  <si>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</si>
  <si>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</si>
  <si>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</si>
  <si>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</si>
  <si>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</si>
  <si>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</si>
  <si>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</si>
  <si>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</si>
  <si>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</si>
  <si>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</si>
  <si>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</si>
  <si>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</si>
  <si>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</si>
  <si>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</si>
  <si>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</si>
  <si>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</si>
  <si>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</si>
  <si>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</si>
  <si>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</si>
  <si>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</si>
  <si>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</si>
  <si>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</si>
  <si>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</si>
  <si>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</si>
  <si>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</si>
  <si>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</si>
  <si>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</si>
  <si>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</si>
  <si>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</si>
  <si>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</si>
  <si>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</si>
  <si>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</si>
  <si>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</si>
  <si>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</si>
  <si>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</si>
  <si>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</si>
  <si>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</si>
  <si>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</si>
  <si>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</si>
  <si>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</si>
  <si>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</si>
  <si>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</si>
  <si>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</si>
  <si>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</si>
  <si>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</si>
  <si>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</si>
  <si>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</si>
  <si>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</si>
  <si>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</si>
  <si>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</si>
  <si>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</si>
  <si>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</si>
  <si>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</si>
  <si>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</si>
  <si>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</si>
  <si>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</si>
  <si>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</si>
  <si>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</si>
  <si>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</si>
  <si>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</si>
  <si>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</si>
  <si>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</si>
  <si>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</si>
  <si>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</si>
  <si>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</si>
  <si>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</si>
  <si>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</si>
  <si>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</si>
  <si>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</si>
  <si>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</si>
  <si>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</si>
  <si>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</si>
  <si>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</si>
  <si>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</si>
  <si>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</si>
  <si>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</si>
  <si>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</si>
  <si>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</si>
  <si>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</si>
  <si>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</si>
  <si>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</si>
  <si>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</si>
  <si>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</si>
  <si>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</si>
  <si>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</si>
  <si>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</si>
  <si>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</si>
  <si>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</si>
  <si>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</si>
  <si>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</si>
  <si>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</si>
  <si>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</si>
  <si>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</si>
  <si>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</si>
  <si>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</si>
  <si>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</si>
  <si>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</si>
  <si>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</si>
  <si>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</si>
  <si>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</si>
  <si>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</si>
  <si>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</si>
  <si>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</si>
  <si>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</si>
  <si>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</si>
  <si>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</si>
  <si>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</si>
  <si>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</si>
  <si>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</si>
  <si>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</si>
  <si>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</si>
  <si>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</si>
  <si>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</si>
  <si>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</si>
  <si>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</si>
  <si>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</si>
  <si>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</si>
  <si>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</si>
  <si>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</si>
  <si>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</si>
  <si>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</si>
  <si>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</si>
  <si>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</si>
  <si>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</si>
  <si>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</si>
  <si>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</si>
  <si>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</si>
  <si>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</si>
  <si>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</si>
  <si>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</si>
  <si>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</si>
  <si>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</si>
  <si>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</si>
  <si>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</si>
  <si>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</si>
  <si>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</si>
  <si>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</si>
  <si>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</si>
  <si>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</si>
  <si>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</si>
  <si>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</si>
  <si>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</si>
  <si>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</si>
  <si>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</si>
  <si>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</si>
  <si>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</si>
  <si>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</si>
  <si>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</si>
  <si>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</si>
  <si>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</si>
  <si>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</si>
  <si>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</si>
  <si>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</si>
  <si>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</si>
  <si>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</si>
  <si>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</si>
  <si>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</si>
  <si>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</si>
  <si>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</si>
  <si>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</si>
  <si>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</si>
  <si>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</si>
  <si>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</si>
  <si>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</si>
  <si>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</si>
  <si>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</si>
  <si>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</si>
  <si>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</si>
  <si>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</si>
  <si>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</si>
  <si>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</si>
  <si>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</si>
  <si>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</si>
  <si>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</si>
  <si>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</si>
  <si>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</si>
  <si>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</si>
  <si>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</si>
  <si>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</si>
  <si>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</si>
  <si>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</si>
  <si>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</si>
  <si>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</si>
  <si>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</si>
  <si>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</si>
  <si>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</si>
  <si>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</si>
  <si>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</si>
  <si>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</si>
  <si>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</si>
  <si>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</si>
  <si>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</si>
  <si>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</si>
  <si>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</si>
  <si>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</si>
  <si>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</si>
  <si>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</si>
  <si>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</si>
  <si>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</si>
  <si>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</si>
  <si>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</si>
  <si>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</si>
  <si>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</si>
  <si>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</si>
  <si>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</si>
  <si>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</si>
  <si>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</si>
  <si>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</si>
  <si>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</si>
  <si>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</si>
  <si>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</si>
  <si>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</si>
  <si>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</si>
  <si>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</si>
  <si>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</si>
  <si>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</si>
  <si>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</si>
  <si>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</si>
  <si>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</si>
  <si>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</si>
  <si>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</si>
  <si>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</si>
  <si>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</si>
  <si>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</si>
  <si>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</si>
  <si>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</si>
  <si>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</si>
  <si>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</si>
  <si>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</si>
  <si>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</si>
  <si>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</si>
  <si>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</si>
  <si>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</si>
  <si>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</si>
  <si>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</si>
  <si>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</si>
  <si>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</si>
  <si>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</si>
  <si>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</si>
  <si>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</si>
  <si>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</si>
  <si>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</si>
  <si>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</si>
  <si>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</si>
  <si>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</si>
  <si>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</si>
  <si>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</si>
  <si>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</si>
  <si>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</si>
  <si>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</si>
  <si>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</si>
  <si>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</si>
  <si>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</si>
  <si>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</si>
  <si>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</si>
  <si>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</si>
  <si>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</si>
  <si>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</si>
  <si>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</si>
  <si>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</si>
  <si>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</si>
  <si>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</si>
  <si>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</si>
  <si>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</si>
  <si>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</si>
  <si>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</si>
  <si>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</si>
  <si>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</si>
  <si>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</si>
  <si>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</si>
  <si>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</si>
  <si>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</si>
  <si>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</si>
  <si>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</si>
  <si>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</si>
  <si>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</si>
  <si>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</si>
  <si>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</si>
  <si>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</si>
  <si>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</si>
  <si>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</si>
  <si>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</si>
  <si>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</si>
  <si>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</si>
  <si>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</si>
  <si>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</si>
  <si>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</si>
  <si>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</si>
  <si>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</si>
  <si>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</si>
  <si>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</si>
  <si>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</si>
  <si>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</si>
  <si>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</si>
  <si>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</si>
  <si>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</si>
  <si>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</si>
  <si>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</si>
  <si>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</si>
  <si>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</si>
  <si>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</si>
  <si>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</si>
  <si>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</si>
  <si>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</si>
  <si>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</si>
  <si>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</si>
  <si>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</si>
  <si>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</si>
  <si>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</si>
  <si>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</si>
  <si>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</si>
  <si>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</si>
  <si>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</si>
  <si>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</si>
  <si>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</si>
  <si>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</si>
  <si>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</si>
  <si>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</si>
  <si>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</si>
  <si>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</si>
  <si>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</si>
  <si>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</si>
  <si>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</si>
  <si>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</si>
  <si>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</si>
  <si>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</si>
  <si>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</si>
  <si>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</si>
  <si>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</si>
  <si>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</si>
  <si>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</si>
  <si>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</si>
  <si>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</si>
  <si>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</si>
  <si>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</si>
  <si>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</si>
  <si>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</si>
  <si>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</si>
  <si>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</si>
  <si>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</si>
  <si>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</si>
  <si>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</si>
  <si>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</si>
  <si>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</si>
  <si>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</si>
  <si>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</si>
  <si>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</si>
  <si>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</si>
  <si>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</si>
  <si>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</si>
  <si>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</si>
  <si>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</si>
  <si>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</si>
  <si>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</si>
  <si>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</si>
  <si>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</si>
  <si>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</si>
  <si>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</si>
  <si>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</si>
  <si>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</si>
  <si>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</si>
  <si>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</si>
  <si>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</si>
  <si>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</si>
  <si>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</si>
  <si>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</si>
  <si>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</si>
  <si>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</si>
  <si>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</si>
  <si>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</si>
  <si>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</si>
  <si>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</si>
  <si>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</si>
  <si>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</si>
  <si>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</si>
  <si>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</si>
  <si>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</si>
  <si>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</si>
  <si>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</si>
  <si>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</si>
  <si>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</si>
  <si>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</si>
  <si>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</si>
  <si>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</si>
  <si>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</si>
  <si>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</si>
  <si>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</si>
  <si>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</si>
  <si>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</si>
  <si>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</si>
  <si>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</si>
  <si>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</si>
  <si>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</si>
  <si>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</si>
  <si>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</si>
  <si>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</si>
  <si>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</si>
  <si>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</si>
  <si>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</si>
  <si>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</si>
  <si>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</si>
  <si>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</si>
  <si>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</si>
  <si>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</si>
  <si>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</si>
  <si>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</si>
  <si>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</si>
  <si>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</si>
  <si>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</si>
  <si>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</si>
  <si>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</si>
  <si>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</si>
  <si>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</si>
  <si>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</si>
  <si>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</si>
  <si>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</si>
  <si>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</si>
  <si>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</si>
  <si>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</si>
  <si>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</si>
  <si>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</si>
  <si>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</si>
  <si>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</si>
  <si>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</si>
  <si>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</si>
  <si>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</si>
  <si>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</si>
  <si>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</si>
  <si>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</si>
  <si>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</si>
  <si>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</si>
  <si>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</si>
  <si>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</si>
  <si>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</si>
  <si>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</si>
  <si>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</si>
  <si>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</si>
  <si>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</si>
  <si>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</si>
  <si>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</si>
  <si>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</si>
  <si>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</si>
  <si>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</si>
  <si>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</si>
  <si>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</si>
  <si>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</si>
  <si>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</si>
  <si>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</si>
  <si>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</si>
  <si>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</si>
  <si>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</si>
  <si>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</si>
  <si>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</si>
  <si>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</si>
  <si>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</si>
  <si>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</si>
  <si>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</si>
  <si>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</si>
  <si>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</si>
  <si>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</si>
  <si>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</si>
  <si>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</si>
  <si>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</si>
  <si>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</si>
  <si>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</si>
  <si>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</si>
  <si>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</si>
  <si>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</si>
  <si>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</si>
  <si>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</si>
  <si>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</si>
  <si>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</si>
  <si>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</si>
  <si>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</si>
  <si>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</si>
  <si>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</si>
  <si>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</si>
  <si>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</si>
  <si>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</si>
  <si>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</si>
  <si>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</si>
  <si>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</si>
  <si>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</si>
  <si>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</si>
  <si>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</si>
  <si>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</si>
  <si>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</si>
  <si>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</si>
  <si>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</si>
  <si>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</si>
  <si>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</si>
  <si>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</si>
  <si>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</si>
  <si>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</si>
  <si>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</si>
  <si>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</si>
  <si>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</si>
  <si>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</si>
  <si>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</si>
  <si>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</si>
  <si>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</si>
  <si>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</si>
  <si>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</si>
  <si>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</si>
  <si>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</si>
  <si>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</si>
  <si>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</si>
  <si>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</si>
  <si>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</si>
  <si>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</si>
  <si>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</si>
  <si>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</si>
  <si>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</si>
  <si>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</si>
  <si>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</si>
  <si>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</si>
  <si>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</si>
  <si>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</si>
  <si>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</si>
  <si>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</si>
  <si>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</si>
  <si>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</si>
  <si>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</si>
  <si>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</si>
  <si>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</si>
  <si>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</si>
  <si>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</si>
  <si>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</si>
  <si>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</si>
  <si>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</si>
  <si>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</si>
  <si>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</si>
  <si>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</si>
  <si>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</si>
  <si>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</si>
  <si>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</si>
  <si>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</si>
  <si>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</si>
  <si>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</si>
  <si>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</si>
  <si>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</si>
  <si>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</si>
  <si>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</si>
  <si>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</si>
  <si>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</si>
  <si>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</si>
  <si>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</si>
  <si>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</si>
  <si>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</si>
  <si>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</si>
  <si>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</si>
  <si>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</si>
  <si>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</si>
  <si>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</si>
  <si>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</si>
  <si>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</si>
  <si>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</si>
  <si>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</si>
  <si>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</si>
  <si>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</si>
  <si>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</si>
  <si>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</si>
  <si>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</si>
  <si>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</si>
  <si>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</si>
  <si>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</si>
  <si>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</si>
  <si>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</si>
  <si>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</si>
  <si>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</si>
  <si>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</si>
  <si>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</si>
  <si>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</si>
  <si>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</si>
  <si>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</si>
  <si>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</si>
  <si>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</si>
  <si>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</si>
  <si>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</si>
  <si>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</si>
  <si>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</si>
  <si>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</si>
  <si>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</si>
  <si>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</si>
  <si>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</si>
  <si>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</si>
  <si>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</si>
  <si>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</si>
  <si>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</si>
  <si>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</si>
  <si>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</si>
  <si>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</si>
  <si>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</si>
  <si>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</si>
  <si>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</si>
  <si>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</si>
  <si>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</si>
  <si>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</si>
  <si>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</si>
  <si>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</si>
  <si>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</si>
  <si>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</si>
  <si>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</si>
  <si>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</si>
  <si>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</si>
  <si>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</si>
  <si>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</si>
  <si>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</si>
  <si>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</si>
  <si>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</si>
  <si>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</si>
  <si>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</si>
  <si>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</si>
  <si>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</si>
  <si>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</si>
  <si>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</si>
  <si>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</si>
  <si>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</si>
  <si>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</si>
  <si>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</si>
  <si>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</si>
  <si>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</si>
  <si>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</si>
  <si>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</si>
  <si>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</si>
  <si>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</si>
  <si>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</si>
  <si>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</si>
  <si>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</si>
  <si>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</si>
  <si>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</si>
  <si>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</si>
  <si>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</si>
  <si>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</si>
  <si>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</si>
  <si>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</si>
  <si>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</si>
  <si>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</si>
  <si>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</si>
  <si>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</si>
  <si>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</si>
  <si>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</si>
  <si>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</si>
  <si>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</si>
  <si>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</si>
  <si>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</si>
  <si>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</si>
  <si>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</si>
  <si>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</si>
  <si>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</si>
  <si>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</si>
  <si>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</si>
  <si>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</si>
  <si>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</si>
  <si>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</si>
  <si>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</si>
  <si>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</si>
  <si>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</si>
  <si>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</si>
  <si>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</si>
  <si>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</si>
  <si>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</si>
  <si>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</si>
  <si>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</si>
  <si>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</si>
  <si>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</si>
  <si>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</si>
  <si>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</si>
  <si>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</si>
  <si>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</si>
  <si>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</si>
  <si>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</si>
  <si>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</si>
  <si>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</si>
  <si>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</si>
  <si>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</si>
  <si>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</si>
  <si>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</si>
  <si>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</si>
  <si>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</si>
  <si>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</si>
  <si>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</si>
  <si>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</si>
  <si>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</si>
  <si>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</si>
  <si>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</si>
  <si>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</si>
  <si>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</si>
  <si>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</si>
  <si>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</si>
  <si>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</si>
  <si>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</si>
  <si>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</si>
  <si>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</si>
  <si>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</si>
  <si>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</si>
  <si>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</si>
  <si>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</si>
  <si>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</si>
  <si>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</si>
  <si>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</si>
  <si>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</si>
  <si>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</si>
  <si>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</si>
  <si>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</si>
  <si>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</si>
  <si>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</si>
  <si>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</si>
  <si>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</si>
  <si>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</si>
  <si>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</si>
  <si>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</si>
  <si>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</si>
  <si>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</si>
  <si>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</si>
  <si>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</si>
  <si>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</si>
  <si>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</si>
  <si>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</si>
  <si>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</si>
  <si>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</si>
  <si>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</si>
  <si>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</si>
  <si>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</si>
  <si>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</si>
  <si>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</si>
  <si>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</si>
  <si>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</si>
  <si>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</si>
  <si>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</si>
  <si>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</si>
  <si>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</si>
  <si>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</si>
  <si>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</si>
  <si>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</si>
  <si>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</si>
  <si>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</si>
  <si>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</si>
  <si>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</si>
  <si>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</si>
  <si>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</si>
  <si>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</si>
  <si>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</si>
  <si>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</si>
  <si>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</si>
  <si>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</si>
  <si>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</si>
  <si>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</si>
  <si>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</si>
  <si>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</si>
  <si>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</si>
  <si>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</si>
  <si>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</si>
  <si>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</si>
  <si>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</si>
  <si>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</si>
  <si>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</si>
  <si>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</si>
  <si>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</si>
  <si>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</si>
  <si>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</si>
  <si>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</si>
  <si>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</si>
  <si>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</si>
  <si>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</si>
  <si>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</si>
  <si>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</si>
  <si>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</si>
  <si>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</si>
  <si>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</si>
  <si>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</si>
  <si>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</si>
  <si>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</si>
  <si>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</si>
  <si>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</si>
  <si>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</si>
  <si>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</si>
  <si>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</si>
  <si>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</si>
  <si>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</si>
  <si>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</si>
  <si>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</si>
  <si>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</si>
  <si>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</si>
  <si>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</si>
  <si>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</si>
  <si>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</si>
  <si>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</si>
  <si>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</si>
  <si>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</si>
  <si>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</si>
  <si>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</si>
  <si>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</si>
  <si>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</si>
  <si>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</si>
  <si>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</si>
  <si>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</si>
  <si>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</si>
  <si>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</si>
  <si>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</si>
  <si>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</si>
  <si>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</si>
  <si>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</si>
  <si>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</si>
  <si>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</si>
  <si>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</si>
  <si>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</si>
  <si>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</si>
  <si>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</si>
  <si>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</si>
  <si>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</si>
  <si>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</si>
  <si>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</si>
  <si>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</si>
  <si>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</si>
  <si>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</si>
  <si>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</si>
  <si>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</si>
  <si>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</si>
  <si>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</si>
  <si>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</si>
  <si>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</si>
  <si>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</si>
  <si>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</si>
  <si>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</si>
  <si>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</si>
  <si>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</si>
  <si>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</si>
  <si>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</si>
  <si>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</si>
  <si>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</si>
  <si>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</si>
  <si>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</si>
  <si>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</si>
  <si>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</si>
  <si>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</si>
  <si>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</si>
  <si>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</si>
  <si>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</si>
  <si>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</si>
  <si>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</si>
  <si>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</si>
  <si>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</si>
  <si>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</si>
  <si>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</si>
  <si>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</si>
  <si>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</si>
  <si>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</si>
  <si>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</si>
  <si>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</si>
  <si>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</si>
  <si>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</si>
  <si>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</si>
  <si>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</si>
  <si>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</si>
  <si>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</si>
  <si>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</si>
  <si>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</si>
  <si>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</si>
  <si>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</si>
  <si>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</si>
  <si>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</si>
  <si>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</si>
  <si>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</si>
  <si>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</si>
  <si>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</si>
  <si>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</si>
  <si>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</si>
  <si>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</si>
  <si>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</si>
  <si>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</si>
  <si>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</si>
  <si>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</si>
  <si>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</si>
  <si>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</si>
  <si>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</si>
  <si>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</si>
  <si>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</si>
  <si>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</si>
  <si>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</si>
  <si>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</si>
  <si>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</si>
  <si>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</si>
  <si>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</si>
  <si>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</si>
  <si>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</si>
  <si>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</si>
  <si>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</si>
  <si>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</si>
  <si>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</si>
  <si>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</si>
  <si>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</si>
  <si>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</si>
  <si>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</si>
  <si>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</si>
  <si>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</si>
  <si>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</si>
  <si>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</si>
  <si>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</si>
  <si>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</si>
  <si>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</si>
  <si>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</si>
  <si>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</si>
  <si>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</si>
  <si>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</si>
  <si>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</si>
  <si>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</si>
  <si>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</si>
  <si>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</si>
  <si>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</si>
  <si>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</si>
  <si>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</si>
  <si>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</si>
  <si>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</si>
  <si>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</si>
  <si>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</si>
  <si>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</si>
  <si>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</si>
  <si>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</si>
  <si>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</si>
  <si>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</si>
  <si>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</si>
  <si>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</si>
  <si>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</si>
  <si>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</si>
  <si>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</si>
  <si>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</si>
  <si>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</si>
  <si>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</si>
  <si>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</si>
  <si>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</si>
  <si>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</si>
  <si>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</si>
  <si>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</si>
  <si>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</si>
  <si>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</si>
  <si>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</si>
  <si>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</si>
  <si>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</si>
  <si>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</si>
  <si>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</si>
  <si>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</si>
  <si>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</si>
  <si>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</si>
  <si>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</si>
  <si>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</si>
  <si>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</si>
  <si>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</si>
  <si>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</si>
  <si>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</si>
  <si>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</si>
  <si>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</si>
  <si>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</si>
  <si>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</si>
  <si>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</si>
  <si>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</si>
  <si>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</si>
  <si>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</si>
  <si>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</si>
  <si>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</si>
  <si>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</si>
  <si>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</si>
  <si>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</si>
  <si>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</si>
  <si>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</si>
  <si>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</si>
  <si>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</si>
  <si>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</si>
  <si>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</si>
  <si>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</si>
  <si>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</si>
  <si>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</si>
  <si>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</si>
  <si>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</si>
  <si>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</si>
  <si>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</si>
  <si>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</si>
  <si>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</si>
  <si>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</si>
  <si>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</si>
  <si>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</si>
  <si>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</si>
  <si>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</si>
  <si>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</si>
  <si>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</si>
  <si>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</si>
  <si>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</si>
  <si>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</si>
  <si>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</si>
  <si>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</si>
  <si>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</si>
  <si>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</si>
  <si>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</si>
  <si>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</si>
  <si>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</si>
  <si>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</si>
  <si>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</si>
  <si>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</si>
  <si>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</si>
  <si>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</si>
  <si>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</si>
  <si>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</si>
  <si>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</si>
  <si>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</si>
  <si>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</si>
  <si>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</si>
  <si>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</si>
  <si>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</si>
  <si>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</si>
  <si>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</si>
  <si>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</si>
  <si>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</si>
  <si>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</si>
  <si>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</si>
  <si>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</si>
  <si>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</si>
  <si>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</si>
  <si>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</si>
  <si>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</si>
  <si>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</si>
  <si>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</si>
  <si>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</si>
  <si>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</si>
  <si>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</si>
  <si>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</si>
  <si>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</si>
  <si>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</si>
  <si>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</si>
  <si>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</si>
  <si>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</si>
  <si>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</si>
  <si>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</si>
  <si>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</si>
  <si>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</si>
  <si>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</si>
  <si>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</si>
  <si>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</si>
  <si>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</si>
  <si>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</si>
  <si>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</si>
  <si>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</si>
  <si>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</si>
  <si>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</si>
  <si>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</si>
  <si>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</si>
  <si>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</si>
  <si>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</si>
  <si>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</si>
  <si>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</si>
  <si>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</si>
  <si>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</si>
  <si>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</si>
  <si>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</si>
  <si>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</si>
  <si>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</si>
  <si>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</si>
  <si>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</si>
  <si>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</si>
  <si>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</si>
  <si>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</si>
  <si>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</si>
  <si>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</si>
  <si>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</si>
  <si>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</si>
  <si>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</si>
  <si>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</si>
  <si>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</si>
  <si>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</si>
  <si>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</si>
  <si>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</si>
  <si>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</si>
  <si>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</si>
  <si>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</si>
  <si>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</si>
  <si>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</si>
  <si>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</si>
  <si>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</si>
  <si>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</si>
  <si>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</si>
  <si>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</si>
  <si>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</si>
  <si>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</si>
  <si>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</si>
  <si>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</si>
  <si>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</si>
  <si>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</si>
  <si>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</si>
  <si>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</si>
  <si>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</si>
  <si>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</si>
  <si>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</si>
  <si>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</si>
  <si>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</si>
  <si>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</si>
  <si>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</si>
  <si>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</si>
  <si>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</si>
  <si>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</si>
  <si>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</si>
  <si>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</si>
  <si>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</si>
  <si>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</si>
  <si>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</si>
  <si>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</si>
  <si>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</si>
  <si>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</si>
  <si>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</si>
  <si>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</si>
  <si>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</si>
  <si>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</si>
  <si>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</si>
  <si>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</si>
  <si>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</si>
  <si>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</si>
  <si>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</si>
  <si>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</si>
  <si>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</si>
  <si>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</si>
  <si>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</si>
  <si>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</si>
  <si>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</si>
  <si>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</si>
  <si>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</si>
  <si>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</si>
  <si>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</si>
  <si>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</si>
  <si>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</si>
  <si>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</si>
  <si>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</si>
  <si>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</si>
  <si>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</si>
  <si>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</si>
  <si>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</si>
  <si>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</si>
  <si>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</si>
  <si>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</si>
  <si>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</si>
  <si>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</si>
  <si>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</si>
  <si>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</si>
  <si>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</si>
  <si>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</si>
  <si>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</si>
  <si>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</si>
  <si>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</si>
  <si>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</si>
  <si>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</si>
  <si>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</si>
  <si>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</si>
  <si>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</si>
  <si>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</si>
  <si>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</si>
  <si>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</si>
  <si>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</si>
  <si>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</si>
  <si>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</si>
  <si>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</si>
  <si>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</si>
  <si>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</si>
  <si>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</si>
  <si>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</si>
  <si>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</si>
  <si>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</si>
  <si>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</si>
  <si>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</si>
  <si>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</si>
  <si>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</si>
  <si>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</si>
  <si>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</si>
  <si>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</si>
  <si>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</si>
  <si>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</si>
  <si>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</si>
  <si>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</si>
  <si>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</si>
  <si>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</si>
  <si>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</si>
  <si>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</si>
  <si>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</si>
  <si>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</si>
  <si>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</si>
  <si>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</si>
  <si>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</si>
  <si>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</si>
  <si>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</si>
  <si>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</si>
  <si>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</si>
  <si>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</si>
  <si>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</si>
  <si>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</si>
  <si>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</si>
  <si>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</si>
  <si>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</si>
  <si>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</si>
  <si>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</si>
  <si>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</si>
  <si>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</si>
  <si>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</si>
  <si>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</si>
  <si>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</si>
  <si>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</si>
  <si>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</si>
  <si>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</si>
  <si>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</si>
  <si>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</si>
  <si>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</si>
  <si>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</si>
  <si>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</si>
  <si>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</si>
  <si>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</si>
  <si>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</si>
  <si>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</si>
  <si>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</si>
  <si>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</si>
  <si>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</si>
  <si>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</si>
  <si>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</si>
  <si>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</si>
  <si>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</si>
  <si>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</si>
  <si>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</si>
  <si>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</si>
  <si>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</si>
  <si>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</si>
  <si>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</si>
  <si>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</si>
  <si>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</si>
  <si>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</si>
  <si>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</si>
  <si>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</si>
  <si>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</si>
  <si>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</si>
  <si>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</si>
  <si>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</si>
  <si>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</si>
  <si>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</si>
  <si>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</si>
  <si>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</si>
  <si>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</si>
  <si>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</si>
  <si>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</si>
  <si>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</si>
  <si>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</si>
  <si>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</si>
  <si>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</si>
  <si>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</si>
  <si>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</si>
  <si>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</si>
  <si>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</si>
  <si>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</si>
  <si>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</si>
  <si>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</si>
  <si>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</si>
  <si>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</si>
  <si>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</si>
  <si>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</si>
  <si>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</si>
  <si>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</si>
  <si>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</si>
  <si>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</si>
  <si>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</si>
  <si>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</si>
  <si>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</si>
  <si>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</si>
  <si>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</si>
  <si>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</si>
  <si>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</si>
  <si>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</si>
  <si>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</si>
  <si>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</si>
  <si>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</si>
  <si>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</si>
  <si>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</si>
  <si>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</si>
  <si>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</si>
  <si>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</si>
  <si>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</si>
  <si>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</si>
  <si>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</si>
  <si>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</si>
  <si>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</si>
  <si>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</si>
  <si>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</si>
  <si>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</si>
  <si>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</si>
  <si>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</si>
  <si>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</si>
  <si>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</si>
  <si>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</si>
  <si>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</si>
  <si>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</si>
  <si>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</si>
  <si>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</si>
  <si>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</si>
  <si>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</si>
  <si>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</si>
  <si>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</si>
  <si>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</si>
  <si>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</si>
  <si>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</si>
  <si>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</si>
  <si>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</si>
  <si>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</si>
  <si>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</si>
  <si>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</si>
  <si>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</si>
  <si>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</si>
  <si>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</si>
  <si>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</si>
  <si>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</si>
  <si>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</si>
  <si>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</si>
  <si>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</si>
  <si>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</si>
  <si>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</si>
  <si>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</si>
  <si>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</si>
  <si>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</si>
  <si>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</si>
  <si>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</si>
  <si>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</si>
  <si>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</si>
  <si>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</si>
  <si>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</si>
  <si>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</si>
  <si>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</si>
  <si>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</si>
  <si>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</si>
  <si>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</si>
  <si>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</si>
  <si>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</si>
  <si>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</si>
  <si>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</si>
  <si>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</si>
  <si>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</si>
  <si>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</si>
  <si>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</si>
  <si>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</si>
  <si>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</si>
  <si>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</si>
  <si>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</si>
  <si>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</si>
  <si>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</si>
  <si>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</si>
  <si>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</si>
  <si>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</si>
  <si>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</si>
  <si>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</si>
  <si>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</si>
  <si>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</si>
  <si>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</si>
  <si>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</si>
  <si>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</si>
  <si>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</si>
  <si>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</si>
  <si>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</si>
  <si>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</si>
  <si>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</si>
  <si>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</si>
  <si>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</si>
  <si>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</si>
  <si>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</si>
  <si>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</si>
  <si>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</si>
  <si>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</si>
  <si>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</si>
  <si>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</si>
  <si>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</si>
  <si>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</si>
  <si>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</si>
  <si>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</si>
  <si>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</si>
  <si>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</si>
  <si>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</si>
  <si>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</si>
  <si>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</si>
  <si>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</si>
  <si>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</si>
  <si>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</si>
  <si>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</si>
  <si>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</si>
  <si>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</si>
  <si>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</si>
  <si>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</si>
  <si>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</si>
  <si>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</si>
  <si>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</si>
  <si>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</si>
  <si>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</si>
  <si>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</si>
  <si>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</si>
  <si>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</si>
  <si>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</si>
  <si>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</si>
  <si>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</si>
  <si>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</si>
  <si>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</si>
  <si>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</si>
  <si>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</si>
  <si>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</si>
  <si>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</si>
  <si>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</si>
  <si>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</si>
  <si>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</si>
  <si>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</si>
  <si>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</si>
  <si>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</si>
  <si>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</si>
  <si>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</si>
  <si>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</si>
  <si>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</si>
  <si>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</si>
  <si>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</si>
  <si>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</si>
  <si>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</si>
  <si>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</si>
  <si>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</si>
  <si>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</si>
  <si>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</si>
  <si>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</si>
  <si>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</si>
  <si>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</si>
  <si>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</si>
  <si>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</si>
  <si>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</si>
  <si>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</si>
  <si>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</si>
  <si>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</si>
  <si>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</si>
  <si>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</si>
  <si>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</si>
  <si>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</si>
  <si>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</si>
  <si>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</si>
  <si>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</si>
  <si>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</si>
  <si>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</si>
  <si>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</si>
  <si>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</si>
  <si>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</si>
  <si>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</si>
  <si>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</si>
  <si>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</si>
  <si>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</si>
  <si>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</si>
  <si>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</si>
  <si>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</si>
  <si>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</si>
  <si>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</si>
  <si>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</si>
  <si>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</si>
  <si>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</si>
  <si>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</si>
  <si>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</si>
  <si>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</si>
  <si>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</si>
  <si>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</si>
  <si>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</si>
  <si>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</si>
  <si>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</si>
  <si>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</si>
  <si>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</si>
  <si>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</si>
  <si>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</si>
  <si>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</si>
  <si>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</si>
  <si>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</si>
  <si>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</si>
  <si>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</si>
  <si>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</si>
  <si>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</si>
  <si>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</si>
  <si>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</si>
  <si>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</si>
  <si>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</si>
  <si>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</si>
  <si>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</si>
  <si>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</si>
  <si>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</si>
  <si>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</si>
  <si>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</si>
  <si>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</si>
  <si>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</si>
  <si>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</si>
  <si>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</si>
  <si>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</si>
  <si>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</si>
  <si>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</si>
  <si>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</si>
  <si>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</si>
  <si>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</si>
  <si>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</si>
  <si>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</si>
  <si>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</si>
  <si>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</si>
  <si>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</si>
  <si>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</si>
  <si>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</si>
  <si>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</si>
  <si>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</si>
  <si>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</si>
  <si>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</si>
  <si>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</si>
  <si>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</si>
  <si>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</si>
  <si>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</si>
  <si>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</si>
  <si>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</si>
  <si>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</si>
  <si>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</si>
  <si>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</si>
  <si>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</si>
  <si>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</si>
  <si>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</si>
  <si>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</si>
  <si>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</si>
  <si>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</si>
  <si>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</si>
  <si>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</si>
  <si>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</si>
  <si>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</si>
  <si>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</si>
  <si>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</si>
  <si>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</si>
  <si>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</si>
  <si>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</si>
  <si>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</si>
  <si>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</si>
  <si>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</si>
  <si>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</si>
  <si>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</si>
  <si>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</si>
  <si>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</si>
  <si>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</si>
  <si>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</si>
  <si>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</si>
  <si>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</si>
  <si>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</si>
  <si>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</si>
  <si>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</si>
  <si>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</si>
  <si>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</si>
  <si>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</si>
  <si>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</si>
  <si>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</si>
  <si>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</si>
  <si>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</si>
  <si>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</si>
  <si>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</si>
  <si>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</si>
  <si>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</si>
  <si>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</si>
  <si>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</si>
  <si>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</si>
  <si>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</si>
  <si>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</si>
  <si>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</si>
  <si>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</si>
  <si>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</si>
  <si>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</si>
  <si>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</si>
  <si>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</si>
  <si>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</si>
  <si>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</si>
  <si>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</si>
  <si>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</si>
  <si>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</si>
  <si>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</si>
  <si>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</si>
  <si>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</si>
  <si>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</si>
  <si>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</si>
  <si>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</si>
  <si>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</si>
  <si>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</si>
  <si>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</si>
  <si>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</si>
  <si>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</si>
  <si>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</si>
  <si>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</si>
  <si>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</si>
  <si>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</si>
  <si>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</si>
  <si>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</si>
  <si>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</si>
  <si>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</si>
  <si>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</si>
  <si>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</si>
  <si>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</si>
  <si>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</si>
  <si>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</si>
  <si>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</si>
  <si>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</si>
  <si>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</si>
  <si>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</si>
  <si>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</si>
  <si>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</si>
  <si>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</si>
  <si>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</si>
  <si>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</si>
  <si>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</si>
  <si>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</si>
  <si>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</si>
  <si>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</si>
  <si>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</si>
  <si>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</si>
  <si>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</si>
  <si>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</si>
  <si>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</si>
  <si>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</si>
  <si>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</si>
  <si>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</si>
  <si>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</si>
  <si>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</si>
  <si>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</si>
  <si>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</si>
  <si>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</si>
  <si>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</si>
  <si>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</si>
  <si>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</si>
  <si>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</si>
  <si>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</si>
  <si>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</si>
  <si>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</si>
  <si>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</si>
  <si>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</si>
  <si>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</si>
  <si>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</si>
  <si>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</si>
  <si>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</si>
  <si>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</si>
  <si>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</si>
  <si>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</si>
  <si>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</si>
  <si>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</si>
  <si>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</si>
  <si>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</si>
  <si>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</si>
  <si>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</si>
  <si>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</si>
  <si>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</si>
  <si>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</si>
  <si>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</si>
  <si>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</si>
  <si>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</si>
  <si>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</si>
  <si>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</si>
  <si>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</si>
  <si>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</si>
  <si>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</si>
  <si>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</si>
  <si>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</si>
  <si>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</si>
  <si>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</si>
  <si>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</si>
  <si>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</si>
  <si>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</si>
  <si>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</si>
  <si>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</si>
  <si>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</si>
  <si>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</si>
  <si>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</si>
  <si>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</si>
  <si>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</si>
  <si>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</si>
  <si>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</si>
  <si>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</si>
  <si>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</si>
  <si>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</si>
  <si>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</si>
  <si>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</si>
  <si>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</si>
  <si>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</si>
  <si>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</si>
  <si>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</si>
  <si>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</si>
  <si>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</si>
  <si>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</si>
  <si>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</si>
  <si>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</si>
  <si>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</si>
  <si>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</si>
  <si>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</si>
  <si>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</si>
  <si>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</si>
  <si>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</si>
  <si>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</si>
  <si>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</si>
  <si>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</si>
  <si>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</si>
  <si>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</si>
  <si>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</si>
  <si>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</si>
  <si>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</si>
  <si>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</si>
  <si>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</si>
  <si>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</si>
  <si>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</si>
  <si>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</si>
  <si>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</si>
  <si>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</si>
  <si>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</si>
  <si>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</si>
  <si>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</si>
  <si>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</si>
  <si>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</si>
  <si>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</si>
  <si>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</si>
  <si>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</si>
  <si>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</si>
  <si>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</si>
  <si>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</si>
  <si>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</si>
  <si>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</si>
  <si>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</si>
  <si>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</si>
  <si>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</si>
  <si>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</si>
  <si>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</si>
  <si>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</si>
  <si>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</si>
  <si>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</si>
  <si>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</si>
  <si>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</si>
  <si>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</si>
  <si>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</si>
  <si>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</si>
  <si>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</si>
  <si>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</si>
  <si>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</si>
  <si>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</si>
  <si>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</si>
  <si>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</si>
  <si>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</si>
  <si>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</si>
  <si>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</si>
  <si>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</si>
  <si>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</si>
  <si>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</si>
  <si>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</si>
  <si>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</si>
  <si>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</si>
  <si>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</si>
  <si>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</si>
  <si>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</si>
  <si>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</si>
  <si>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</si>
  <si>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</si>
  <si>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</si>
  <si>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</si>
  <si>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</si>
  <si>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</si>
  <si>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</si>
  <si>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</si>
  <si>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</si>
  <si>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</si>
  <si>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</si>
  <si>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</si>
  <si>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</si>
  <si>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</si>
  <si>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</si>
  <si>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</si>
  <si>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</si>
  <si>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</si>
  <si>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</si>
  <si>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</si>
  <si>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</si>
  <si>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</si>
  <si>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</si>
  <si>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</si>
  <si>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</si>
  <si>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</si>
  <si>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</si>
  <si>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</si>
  <si>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</si>
  <si>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</si>
  <si>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</si>
  <si>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</si>
  <si>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</si>
  <si>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</si>
  <si>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</si>
  <si>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</si>
  <si>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</si>
  <si>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</si>
  <si>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</si>
  <si>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</si>
  <si>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</si>
  <si>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</si>
  <si>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</si>
  <si>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</si>
  <si>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</si>
  <si>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</si>
  <si>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</si>
  <si>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</si>
  <si>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</si>
  <si>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</si>
  <si>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</si>
  <si>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</si>
  <si>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</si>
  <si>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</si>
  <si>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</si>
  <si>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</si>
  <si>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</si>
  <si>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</si>
  <si>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</si>
  <si>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</si>
  <si>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</si>
  <si>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</si>
  <si>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</si>
  <si>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</si>
  <si>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</si>
  <si>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</si>
  <si>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</si>
  <si>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</si>
  <si>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</si>
  <si>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</si>
  <si>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</si>
  <si>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</si>
  <si>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</si>
  <si>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</si>
  <si>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</si>
  <si>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</si>
  <si>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</si>
  <si>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</si>
  <si>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</si>
  <si>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</si>
  <si>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</si>
  <si>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</si>
  <si>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</si>
  <si>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</si>
  <si>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</si>
  <si>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</si>
  <si>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</si>
  <si>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</si>
  <si>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</si>
  <si>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</si>
  <si>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</si>
  <si>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</si>
  <si>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</si>
  <si>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</si>
  <si>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</si>
  <si>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</si>
  <si>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</si>
  <si>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</si>
  <si>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</si>
  <si>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</si>
  <si>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</si>
  <si>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</si>
  <si>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</si>
  <si>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</si>
  <si>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</si>
  <si>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</si>
  <si>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</si>
  <si>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</si>
  <si>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</si>
  <si>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</si>
  <si>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</si>
  <si>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</si>
  <si>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</si>
  <si>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</si>
  <si>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</si>
  <si>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</si>
  <si>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</si>
  <si>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</si>
  <si>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</si>
  <si>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</si>
  <si>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</si>
  <si>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</si>
  <si>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</si>
  <si>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</si>
  <si>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</si>
  <si>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</si>
  <si>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</si>
  <si>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</si>
  <si>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</si>
  <si>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</si>
  <si>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</si>
  <si>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</si>
  <si>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</si>
  <si>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</si>
  <si>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</si>
  <si>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</si>
  <si>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</si>
  <si>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</si>
  <si>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</si>
  <si>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</si>
  <si>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</si>
  <si>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</si>
  <si>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</si>
  <si>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</si>
  <si>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</si>
  <si>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</si>
  <si>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</si>
  <si>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</si>
  <si>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</si>
  <si>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</si>
  <si>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</si>
  <si>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</si>
  <si>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</si>
  <si>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</si>
  <si>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</si>
  <si>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</si>
  <si>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</si>
  <si>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</si>
  <si>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</si>
  <si>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</si>
  <si>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</si>
  <si>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</si>
  <si>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</si>
  <si>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</si>
  <si>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</si>
  <si>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</si>
  <si>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</si>
  <si>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</si>
  <si>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</si>
  <si>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</si>
  <si>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</si>
  <si>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</si>
  <si>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</si>
  <si>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</si>
  <si>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</si>
  <si>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</si>
  <si>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</si>
  <si>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</si>
  <si>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</si>
  <si>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</si>
  <si>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</si>
  <si>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</si>
  <si>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</si>
  <si>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</si>
  <si>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</si>
  <si>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</si>
  <si>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</si>
  <si>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</si>
  <si>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</si>
  <si>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</si>
  <si>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</si>
  <si>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</si>
  <si>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</si>
  <si>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</si>
  <si>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</si>
  <si>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</si>
  <si>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</si>
  <si>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</si>
  <si>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</si>
  <si>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</si>
  <si>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</si>
  <si>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</si>
  <si>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</si>
  <si>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</si>
  <si>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</si>
  <si>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</si>
  <si>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</si>
  <si>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</si>
  <si>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</si>
  <si>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</si>
  <si>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</si>
  <si>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</si>
  <si>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</si>
  <si>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</si>
  <si>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</si>
  <si>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</si>
  <si>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</si>
  <si>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</si>
  <si>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</si>
  <si>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</si>
  <si>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</si>
  <si>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</si>
  <si>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</si>
  <si>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</si>
  <si>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</si>
  <si>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</si>
  <si>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</si>
  <si>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</si>
  <si>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</si>
  <si>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</si>
  <si>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</si>
  <si>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</si>
  <si>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</si>
  <si>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</si>
  <si>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</si>
  <si>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</si>
  <si>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</si>
  <si>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</si>
  <si>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</si>
  <si>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</si>
  <si>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</si>
  <si>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</si>
  <si>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</si>
  <si>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</si>
  <si>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</si>
  <si>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</si>
  <si>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</si>
  <si>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</si>
  <si>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</si>
  <si>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</si>
  <si>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</si>
  <si>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</si>
  <si>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</si>
  <si>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</si>
  <si>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</si>
  <si>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</si>
  <si>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</si>
  <si>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</si>
  <si>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</si>
  <si>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</si>
  <si>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</si>
  <si>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</si>
  <si>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</si>
  <si>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</si>
  <si>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</si>
  <si>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</si>
  <si>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</si>
  <si>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</si>
  <si>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</si>
  <si>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</si>
  <si>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</si>
  <si>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</si>
  <si>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</si>
  <si>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</si>
  <si>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</si>
  <si>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</si>
  <si>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</si>
  <si>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</si>
  <si>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</si>
  <si>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</si>
  <si>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</si>
  <si>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</si>
  <si>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</si>
  <si>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</si>
  <si>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</si>
  <si>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</si>
  <si>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</si>
  <si>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</si>
  <si>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</si>
  <si>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</si>
  <si>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</si>
  <si>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</si>
  <si>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</si>
  <si>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</si>
  <si>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</si>
  <si>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</si>
  <si>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</si>
  <si>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</si>
  <si>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</si>
  <si>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</si>
  <si>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</si>
  <si>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</si>
  <si>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</si>
  <si>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</si>
  <si>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</si>
  <si>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</si>
  <si>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</si>
  <si>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</si>
  <si>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</si>
  <si>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</si>
  <si>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</si>
  <si>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</si>
  <si>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</si>
  <si>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</si>
  <si>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</si>
  <si>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</si>
  <si>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</si>
  <si>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</si>
  <si>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</si>
  <si>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</si>
  <si>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</si>
  <si>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</si>
  <si>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</si>
  <si>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</si>
  <si>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</si>
  <si>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</si>
  <si>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</si>
  <si>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</si>
  <si>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</si>
  <si>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</si>
  <si>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</si>
  <si>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</si>
  <si>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</si>
  <si>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</si>
  <si>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</si>
  <si>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</si>
  <si>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</si>
  <si>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</si>
  <si>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</si>
  <si>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</si>
  <si>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</si>
  <si>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</si>
  <si>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</si>
  <si>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</si>
  <si>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</si>
  <si>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</si>
  <si>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</si>
  <si>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</si>
  <si>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</si>
  <si>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</si>
  <si>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</si>
  <si>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</si>
  <si>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</si>
  <si>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</si>
  <si>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</si>
  <si>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</si>
  <si>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</si>
  <si>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</si>
  <si>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</si>
  <si>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</si>
  <si>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</si>
  <si>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</si>
  <si>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</si>
  <si>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</si>
  <si>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</si>
  <si>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</si>
  <si>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</si>
  <si>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</si>
  <si>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</si>
  <si>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</si>
  <si>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</si>
  <si>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</si>
  <si>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</si>
  <si>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</si>
  <si>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</si>
  <si>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</si>
  <si>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</si>
  <si>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</si>
  <si>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</si>
  <si>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</si>
  <si>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</si>
  <si>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</si>
  <si>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</si>
  <si>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</si>
  <si>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</si>
  <si>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</si>
  <si>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</si>
  <si>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</si>
  <si>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</si>
  <si>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</si>
  <si>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</si>
  <si>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t>
  </si>
  <si>
    <t xml:space="preserve"> PCM-20250215-00000830 </t>
  </si>
  <si>
    <t>LTE site still down and  site located in aramco area access issue need special permission</t>
  </si>
  <si>
    <t>PCM-20251021-00002486</t>
  </si>
  <si>
    <t>was night access issue / USF area team EM team on the way  150 mins</t>
  </si>
  <si>
    <t>PCM-20251022-00000290</t>
  </si>
  <si>
    <t>was night access issue / USF area team EM team on the way   120 mins</t>
  </si>
  <si>
    <t>PCM-20251022-00000337</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</si>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</sst>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6" totalsRowShown="0" headerRowDxfId="31" dataDxfId="30" headerRowBorderDxfId="28" tableBorderDxfId="29">
  <autoFilter ref="A1:L5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289.2694848379615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8.7744964120356599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45952.217910763888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45952.217910763888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45952.217910763888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45952.217910763888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45952.217910763888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45952.217910763888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45952.217910763888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45952.217910763888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45952.217910763888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45952.217910763888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45952.217910763888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45952.217910763888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45952.217910763888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45952.217910763888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45952.217910763888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45952.217910763888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45952.217910763888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45952.217910763888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45952.217910763888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45952.217910763888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45952.217910763888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45952.217910763888</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45952.217910763888</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45952.217910763888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45952.217910763888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45952.217910763888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45952.217910763888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45952.217910763888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45952.217910763888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45952.217910763888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45952.217910763888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45952.217910763888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45952.217910763888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45952.217910763888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45952.217910763888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45952.217910763888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45952.217910763888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45952.217910763888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45952.217910763888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45952.217910763888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45952.217910763888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45952.217910763888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45952.217910763888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45952.217910763888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45952.217910763888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45952.217910763888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45952.217910763888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45952.217910763888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45952.217910763888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45952.217910763888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45952.217910763888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45952.217910763888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45952.217910763888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45952.217910763888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45952.217910763888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45952.217910763888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45952.217910763888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45952.217910763888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45952.217910763888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45952.217910763888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45952.217910763888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45952.217910763888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45952.217910763888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45952.217910763888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45952.217910763888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45952.217910763888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45952.217910763888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45952.217910763888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45952.217910763888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45952.217910763888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45952.217910763888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45952.217910763888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45952.217910763888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45952.217910763888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45952.217910763888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45952.217910763888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45952.217910763888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45952.217910763888</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45952.217910763888</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979D9A10-0740-4487-9664-7C8ED3016E62}"/>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145.49082743055624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127.21807280092617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7.7221353009226732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45952.217910763888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45952.217910763888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9"/>
      <c r="E8" s="116"/>
      <c r="F8" s="117"/>
      <c r="G8" s="118">
        <f ca="1">IFERROR(NOW()-F8,"-")</f>
        <v>45952.217910763888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45952.217910763888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45952.217910763888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45952.217910763888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45952.217910763888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45952.217910763888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45952.217910763888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45952.217910763888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45952.217910763888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45952.217910763888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45952.217910763888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45952.217910763888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45952.217910763888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45952.217910763888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45952.217910763888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45952.217910763888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45952.217910763888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45952.217910763888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45952.217910763888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45952.217910763888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45952.217910763888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45952.217910763888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45952.217910763888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45952.217910763888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45952.217910763888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45952.217910763888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45952.217910763888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45952.217910763888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45952.217910763888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45952.217910763888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45952.217910763888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45952.217910763888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45952.217910763888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45952.217910763888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45952.217910763888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45952.217910763888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45952.217910763888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45952.217910763888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45952.217910763888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45952.217910763888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45952.217910763888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45952.217910763888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45952.217910763888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45952.217910763888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45952.217910763888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45952.217910763888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45952.217910763888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45952.217910763888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45952.217910763888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45952.217910763888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45952.217910763888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45952.217910763888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45952.217910763888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45952.217910763888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45952.217910763888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45952.217910763888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45952.217910763888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45952.217910763888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45952.217910763888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45952.217910763888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45952.217910763888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45952.217910763888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45952.217910763888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45952.217910763888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45952.217910763888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15083</v>
      </c>
      <c r="E2" s="18" t="s">
        <v>38998</v>
      </c>
      <c r="F2" s="20">
        <v>45952.167881944442</v>
      </c>
      <c r="G2" s="21">
        <f t="shared" ref="G2:G35" ca="1" si="0">IFERROR(NOW()-F2,"-")</f>
        <v>5.0028819445287809E-2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45952.217910763888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45952.217910763888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45952.217910763888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45952.217910763888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45952.217910763888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45952.217910763888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45952.217910763888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45952.217910763888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45952.217910763888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45952.217910763888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45952.217910763888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45952.217910763888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45952.217910763888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45952.217910763888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45952.217910763888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45952.217910763888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45952.217910763888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45952.217910763888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45952.217910763888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45952.217910763888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45952.217910763888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45952.217910763888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45952.217910763888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45952.217910763888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45952.217910763888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45952.217910763888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45952.217910763888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45952.217910763888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45952.217910763888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45952.217910763888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45952.217910763888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45952.217910763888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45952.217910763888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45952.217910763888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45952.217910763888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45952.217910763888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45952.217910763888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45952.217910763888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45952.217910763888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45952.217910763888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45952.217910763888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45952.217910763888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45952.217910763888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45952.217910763888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45952.217910763888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45952.217910763888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45952.217910763888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45952.217910763888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45952.217910763888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45952.217910763888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45952.217910763888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45952.217910763888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45952.217910763888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45952.217910763888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45952.217910763888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45952.217910763888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45952.217910763888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45952.217910763888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45952.217910763888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45952.217910763888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45952.217910763888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45952.217910763888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45952.217910763888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45952.217910763888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45952.217910763888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45952.217910763888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45952.217910763888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45952.217910763888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45952.217910763888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45952.217910763888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45952.217910763888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45952.217910763888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45952.217910763888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45952.217910763888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45952.217910763888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45952.217910763888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45952.217910763888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45952.217910763888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45952.217910763888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45952.217910763888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45952.217910763888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45952.217910763888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45952.217910763888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45952.217910763888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45952.217910763888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45952.217910763888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45952.217910763888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45952.217910763888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45952.217910763888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45952.217910763888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45952.217910763888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45952.217910763888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45952.217910763888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45952.217910763888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45952.217910763888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45952.217910763888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45952.217910763888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45952.217910763888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45952.217910763888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45952.217910763888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45952.217910763888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45952.217910763888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45952.217910763888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45952.217910763888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45952.217910763888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45952.217910763888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45952.217910763888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45952.217910763888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45952.217910763888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45952.217910763888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45952.217910763888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45952.217910763888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45952.217910763888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45952.217910763888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45952.217910763888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45952.217910763888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45952.217910763888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45952.217910763888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45952.217910763888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45952.217910763888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45952.217910763888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45952.217910763888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45952.217910763888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45952.217910763888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45952.217910763888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45952.217910763888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45952.217910763888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45952.217910763888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45952.217910763888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45952.217910763888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45952.217910763888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45952.217910763888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45952.217910763888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45952.217910763888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45952.217910763888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45952.217910763888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45952.217910763888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45952.217910763888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45952.217910763888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45952.217910763888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45952.217910763888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45952.217910763888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45952.217910763888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45952.217910763888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45952.217910763888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45952.217910763888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45952.217910763888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45952.217910763888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45952.217910763888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45952.217910763888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45952.217910763888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45952.217910763888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45952.217910763888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45952.217910763888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45952.217910763888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45952.217910763888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45952.217910763888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45952.217910763888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45952.217910763888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45952.217910763888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45952.217910763888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45952.217910763888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45952.217910763888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45952.217910763888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45952.217910763888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45952.217910763888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45952.217910763888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45952.217910763888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45952.217910763888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45952.217910763888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45952.217910763888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45952.217910763888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45952.217910763888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45952.217910763888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45952.217910763888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45952.217910763888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45952.217910763888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45952.217910763888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45952.217910763888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45952.217910763888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45952.217910763888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45952.217910763888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45952.217910763888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45952.217910763888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45952.217910763888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45952.217910763888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45952.217910763888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45952.217910763888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45952.217910763888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45952.217910763888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45952.217910763888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45952.217910763888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45952.217910763888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45952.217910763888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45952.217910763888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45952.217910763888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45952.217910763888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45952.217910763888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45952.217910763888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45952.217910763888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45952.217910763888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45952.217910763888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45952.217910763888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45952.217910763888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45952.217910763888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45952.217910763888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45952.217910763888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45952.217910763888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45952.217910763888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45952.217910763888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45952.217910763888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45952.217910763888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45952.217910763888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45952.217910763888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45952.217910763888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45952.217910763888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45952.217910763888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45952.217910763888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45952.217910763888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45952.217910763888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45952.217910763888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45952.217910763888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45952.217910763888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45952.217910763888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45952.217910763888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45952.217910763888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45952.217910763888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45952.217910763888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45952.217910763888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45952.217910763888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45952.217910763888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45952.217910763888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45952.217910763888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45952.217910763888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45952.217910763888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45952.217910763888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45952.217910763888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45952.217910763888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45952.217910763888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45952.217910763888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45952.217910763888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45952.217910763888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45952.217910763888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45952.217910763888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45952.217910763888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45952.217910763888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45952.217910763888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45952.217910763888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45952.217910763888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45952.217910763888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45952.217910763888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45952.217910763888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45952.217910763888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45952.217910763888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45952.217910763888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45952.217910763888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45952.217910763888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45952.217910763888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45952.217910763888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45952.217910763888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45952.217910763888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45952.217910763888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45952.217910763888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45952.217910763888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45952.217910763888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45952.217910763888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45952.217910763888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45952.217910763888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45952.217910763888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45952.217910763888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45952.217910763888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45952.217910763888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45952.217910763888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45952.217910763888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45952.217910763888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45952.217910763888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45952.217910763888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45952.217910763888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45952.217910763888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45952.217910763888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45952.217910763888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45952.217910763888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45952.217910763888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45952.217910763888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45952.217910763888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45952.217910763888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45952.217910763888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45952.217910763888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45952.217910763888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45952.217910763888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45952.217910763888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45952.217910763888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45952.217910763888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45952.217910763888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45952.217910763888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45952.217910763888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45952.217910763888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45952.217910763888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45952.217910763888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45952.217910763888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45952.217910763888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45952.217910763888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45952.217910763888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45952.217910763888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45952.217910763888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45952.217910763888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45952.217910763888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45952.217910763888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45952.217910763888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45952.217910763888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45952.217910763888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45952.217910763888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45952.217910763888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45952.217910763888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45952.217910763888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45952.217910763888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45952.217910763888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45952.217910763888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45952.217910763888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45952.217910763888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45952.217910763888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45952.217910763888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45952.217910763888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45952.217910763888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45952.217910763888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45952.217910763888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45952.217910763888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45952.217910763888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45952.217910763888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45952.217910763888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45952.217910763888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45952.217910763888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45952.217910763888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45952.217910763888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45952.217910763888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45952.217910763888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45952.217910763888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45952.217910763888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45952.217910763888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45952.217910763888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45952.217910763888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45952.217910763888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45952.217910763888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45952.217910763888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45952.217910763888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45952.217910763888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45952.217910763888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45952.217910763888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45952.217910763888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45952.217910763888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45952.217910763888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45952.217910763888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45952.217910763888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45952.217910763888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45952.217910763888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45952.217910763888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45952.217910763888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45952.217910763888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45952.217910763888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45952.217910763888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45952.217910763888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45952.217910763888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45952.217910763888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45952.217910763888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45952.217910763888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45952.217910763888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45952.217910763888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45952.217910763888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45952.217910763888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45952.217910763888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45952.217910763888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45952.217910763888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45952.217910763888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45952.217910763888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45952.217910763888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45952.217910763888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45952.217910763888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45952.217910763888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45952.217910763888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45952.217910763888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45952.217910763888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45952.217910763888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45952.217910763888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45952.217910763888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45952.217910763888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45952.217910763888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45952.217910763888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45952.217910763888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45952.217910763888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45952.217910763888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45952.217910763888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45952.217910763888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45952.217910763888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45952.217910763888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45952.217910763888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45952.217910763888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45952.217910763888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45952.217910763888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45952.217910763888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45952.217910763888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45952.217910763888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45952.217910763888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45952.217910763888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45952.217910763888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45952.217910763888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45952.217910763888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45952.217910763888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45952.217910763888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45952.217910763888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45952.217910763888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45952.217910763888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45952.217910763888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45952.217910763888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45952.217910763888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45952.217910763888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45952.217910763888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45952.217910763888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45952.217910763888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45952.217910763888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45952.217910763888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45952.217910763888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45952.217910763888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45952.217910763888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45952.217910763888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45952.217910763888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45952.217910763888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45952.217910763888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45952.217910763888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45952.217910763888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45952.217910763888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45952.217910763888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45952.217910763888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45952.217910763888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45952.217910763888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45952.217910763888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45952.217910763888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45952.217910763888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45952.217910763888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45952.217910763888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45952.217910763888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45952.217910763888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45952.217910763888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45952.217910763888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45952.217910763888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45952.217910763888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45952.217910763888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45952.217910763888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45952.217910763888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45952.217910763888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45952.217910763888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45952.217910763888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45952.217910763888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45952.217910763888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45952.217910763888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45952.217910763888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45952.217910763888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45952.217910763888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45952.217910763888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45952.217910763888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45952.217910763888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45952.217910763888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45952.217910763888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45952.217910763888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45952.217910763888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45952.217910763888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45952.217910763888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45952.217910763888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45952.217910763888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45952.217910763888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45952.217910763888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45952.217910763888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45952.217910763888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45952.217910763888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45952.217910763888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45952.217910763888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45952.217910763888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45952.217910763888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45952.217910763888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45952.217910763888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45952.217910763888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45952.217910763888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45952.217910763888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45952.217910763888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45952.217910763888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45952.217910763888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45952.217910763888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45952.217910763888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45952.217910763888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45952.217910763888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45952.217910763888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45952.217910763888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45952.217910763888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45952.217910763888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45952.217910763888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45952.217910763888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45952.217910763888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45952.217910763888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45952.217910763888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45952.217910763888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45952.217910763888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45952.217910763888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45952.217910763888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45952.217910763888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45952.217910763888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45952.217910763888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45952.217910763888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45952.217910763888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45952.217910763888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45952.217910763888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45952.217910763888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45952.217910763888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45952.217910763888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45952.217910763888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45952.217910763888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45952.217910763888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45952.217910763888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45952.217910763888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45952.217910763888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45952.217910763888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45952.217910763888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45952.217910763888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45952.217910763888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45952.217910763888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45952.217910763888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45952.217910763888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45952.217910763888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45952.217910763888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45952.217910763888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45952.217910763888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45952.217910763888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45952.217910763888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45952.217910763888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45952.217910763888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45952.217910763888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45952.217910763888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45952.217910763888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45952.217910763888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45952.217910763888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45952.217910763888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45952.217910763888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45952.217910763888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45952.217910763888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45952.217910763888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45952.217910763888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45952.217910763888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45952.217910763888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45952.217910763888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45952.217910763888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45952.217910763888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45952.217910763888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45952.217910763888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45952.217910763888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45952.217910763888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45952.217910763888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45952.217910763888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45952.217910763888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45952.217910763888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45952.217910763888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45952.217910763888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45952.217910763888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45952.217910763888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45952.217910763888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45952.217910763888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45952.217910763888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45952.217910763888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45952.217910763888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45952.217910763888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45952.217910763888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45952.217910763888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45952.217910763888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45952.217910763888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45952.217910763888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45952.217910763888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45952.217910763888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45952.217910763888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45952.217910763888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45952.217910763888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45952.217910763888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45952.217910763888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45952.217910763888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45952.217910763888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45952.217910763888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45952.217910763888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45952.217910763888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45952.217910763888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45952.217910763888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45952.217910763888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45952.217910763888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45952.217910763888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45952.217910763888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45952.217910763888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45952.217910763888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45952.217910763888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45952.217910763888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45952.217910763888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45952.217910763888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45952.217910763888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45952.217910763888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45952.217910763888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45952.217910763888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45952.217910763888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45952.217910763888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45952.217910763888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45952.217910763888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45952.217910763888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45952.217910763888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45952.217910763888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45952.217910763888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45952.217910763888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45952.217910763888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45952.217910763888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45952.217910763888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45952.217910763888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45952.217910763888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45952.217910763888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45952.217910763888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45952.217910763888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45952.217910763888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45952.217910763888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45952.217910763888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45952.217910763888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45952.217910763888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45952.217910763888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45952.217910763888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45952.217910763888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45952.217910763888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45952.217910763888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45952.217910763888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45952.217910763888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45952.217910763888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45952.217910763888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45952.217910763888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45952.217910763888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45952.217910763888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45952.217910763888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45952.217910763888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45952.217910763888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45952.217910763888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45952.217910763888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45952.217910763888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45952.217910763888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45952.217910763888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45952.217910763888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45952.217910763888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45952.217910763888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45952.217910763888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45952.217910763888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45952.217910763888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45952.217910763888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45952.217910763888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45952.217910763888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45952.217910763888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45952.217910763888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45952.217910763888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45952.217910763888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45952.217910763888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45952.217910763888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45952.217910763888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45952.217910763888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45952.217910763888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45952.217910763888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45952.217910763888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45952.217910763888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45952.217910763888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45952.217910763888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45952.217910763888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45952.217910763888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45952.217910763888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45952.217910763888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45952.217910763888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45952.217910763888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45952.217910763888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45952.217910763888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45952.217910763888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45952.217910763888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45952.217910763888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45952.217910763888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45952.217910763888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45952.217910763888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45952.217910763888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45952.217910763888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45952.217910763888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45952.217910763888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45952.217910763888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45952.217910763888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45952.217910763888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45952.217910763888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45952.217910763888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45952.217910763888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45952.217910763888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45952.217910763888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45952.217910763888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45952.217910763888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45952.217910763888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45952.217910763888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45952.217910763888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45952.217910763888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45952.217910763888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45952.217910763888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45952.217910763888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45952.217910763888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45952.217910763888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45952.217910763888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45952.217910763888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45952.217910763888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45952.217910763888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45952.217910763888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45952.217910763888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45952.217910763888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45952.217910763888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45952.217910763888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45952.217910763888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45952.217910763888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45952.217910763888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45952.217910763888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45952.217910763888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45952.217910763888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45952.217910763888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45952.217910763888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45952.217910763888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45952.217910763888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45952.217910763888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45952.217910763888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45952.217910763888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45952.217910763888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45952.217910763888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45952.217910763888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45952.217910763888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45952.217910763888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45952.217910763888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45952.217910763888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45952.217910763888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45952.217910763888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45952.217910763888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45952.217910763888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45952.217910763888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45952.217910763888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45952.217910763888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45952.217910763888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45952.217910763888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45952.217910763888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45952.217910763888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45952.217910763888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45952.217910763888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45952.217910763888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45952.217910763888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45952.217910763888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45952.217910763888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45952.217910763888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45952.217910763888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45952.217910763888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45952.217910763888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45952.217910763888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45952.217910763888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45952.217910763888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45952.217910763888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45952.217910763888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45952.217910763888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45952.217910763888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45952.217910763888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45952.217910763888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45952.217910763888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45952.217910763888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45952.217910763888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45952.217910763888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45952.217910763888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45952.217910763888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45952.217910763888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45952.217910763888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45952.217910763888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45952.217910763888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45952.217910763888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45952.217910763888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45952.217910763888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45952.217910763888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45952.217910763888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45952.217910763888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45952.217910763888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45952.217910763888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45952.217910763888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45952.217910763888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45952.217910763888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45952.217910763888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45952.217910763888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45952.217910763888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45952.217910763888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45952.217910763888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45952.217910763888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45952.217910763888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45952.217910763888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45952.217910763888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45952.217910763888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45952.217910763888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45952.217910763888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45952.217910763888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45952.217910763888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45952.217910763888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45952.217910763888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45952.217910763888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45952.217910763888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45952.217910763888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45952.217910763888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45952.217910763888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45952.217910763888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45952.217910763888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45952.217910763888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45952.217910763888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45952.217910763888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45952.217910763888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45952.217910763888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45952.217910763888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45952.217910763888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45952.217910763888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45952.217910763888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45952.217910763888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45952.217910763888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45952.217910763888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45952.217910763888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45952.217910763888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45952.217910763888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45952.217910763888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45952.217910763888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45952.217910763888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45952.217910763888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45952.217910763888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45952.217910763888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45952.217910763888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45952.217910763888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45952.217910763888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45952.217910763888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45952.217910763888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45952.217910763888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45952.217910763888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45952.217910763888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45952.217910763888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45952.217910763888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45952.217910763888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45952.217910763888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45952.217910763888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45952.217910763888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45952.217910763888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45952.217910763888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45952.217910763888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45952.217910763888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45952.217910763888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45952.217910763888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45952.217910763888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45952.217910763888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45952.217910763888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45952.217910763888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45952.217910763888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45952.217910763888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45952.217910763888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45952.217910763888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45952.217910763888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45952.217910763888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45952.217910763888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45952.217910763888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45952.217910763888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45952.217910763888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45952.217910763888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45952.217910763888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45952.217910763888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45952.217910763888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45952.217910763888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45952.217910763888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45952.217910763888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45952.217910763888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45952.217910763888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45952.217910763888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45952.217910763888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45952.217910763888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45952.217910763888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45952.217910763888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45952.217910763888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45952.217910763888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45952.217910763888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45952.217910763888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45952.217910763888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45952.217910763888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45952.217910763888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45952.217910763888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45952.217910763888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45952.217910763888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45952.217910763888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45952.217910763888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45952.217910763888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45952.217910763888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45952.217910763888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45952.217910763888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45952.217910763888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45952.217910763888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45952.217910763888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45952.217910763888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45952.217910763888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45952.217910763888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45952.217910763888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45952.217910763888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45952.217910763888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45952.217910763888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45952.217910763888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45952.217910763888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45952.217910763888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45952.217910763888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45952.217910763888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45952.217910763888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45952.217910763888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45952.217910763888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45952.217910763888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45952.217910763888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45952.217910763888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45952.217910763888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45952.217910763888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45952.217910763888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45952.217910763888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45952.217910763888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45952.217910763888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45952.217910763888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45952.217910763888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45952.217910763888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45952.217910763888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45952.217910763888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45952.217910763888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45952.217910763888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45952.217910763888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45952.217910763888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45952.217910763888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45952.217910763888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45952.217910763888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45952.217910763888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45952.217910763888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45952.217910763888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45952.217910763888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45952.217910763888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45952.217910763888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45952.217910763888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45952.217910763888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45952.217910763888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45952.217910763888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45952.217910763888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45952.217910763888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45952.217910763888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45952.217910763888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45952.217910763888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45952.217910763888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45952.217910763888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45952.217910763888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45952.217910763888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45952.217910763888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45952.217910763888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45952.217910763888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45952.217910763888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45952.217910763888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45952.217910763888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45952.217910763888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45952.217910763888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45952.217910763888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45952.217910763888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45952.217910763888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45952.217910763888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45952.217910763888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45952.217910763888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45952.217910763888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45952.217910763888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45952.217910763888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45952.217910763888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45952.217910763888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45952.217910763888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45952.217910763888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45952.217910763888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45952.217910763888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45952.217910763888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45952.217910763888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45952.217910763888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45952.217910763888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45952.217910763888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45952.217910763888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45952.217910763888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45952.217910763888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45952.217910763888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45952.217910763888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45952.217910763888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45952.217910763888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45952.217910763888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45952.217910763888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45952.217910763888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45952.217910763888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45952.217910763888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45952.217910763888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45952.217910763888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45952.217910763888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45952.217910763888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45952.217910763888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45952.217910763888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45952.217910763888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45952.217910763888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45952.217910763888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45952.217910763888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45952.217910763888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45952.217910763888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45952.217910763888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45952.217910763888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45952.217910763888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45952.217910763888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45952.217910763888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45952.217910763888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45952.217910763888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45952.217910763888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45952.217910763888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45952.217910763888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45952.217910763888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45952.217910763888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45952.217910763888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45952.217910763888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45952.217910763888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45952.217910763888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45952.217910763888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45952.217910763888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45952.217910763888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45952.217910763888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45952.217910763888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45952.217910763888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45952.217910763888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45952.217910763888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45952.217910763888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45952.217910763888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45952.217910763888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45952.217910763888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45952.217910763888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45952.217910763888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45952.217910763888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45952.217910763888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45952.217910763888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45952.217910763888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45952.217910763888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45952.217910763888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45952.217910763888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45952.217910763888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45952.217910763888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45952.217910763888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45952.217910763888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45952.217910763888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45952.217910763888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45952.217910763888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45952.217910763888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45952.217910763888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45952.217910763888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45952.217910763888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45952.217910763888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45952.217910763888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45952.217910763888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45952.217910763888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45952.217910763888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45952.217910763888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45952.217910763888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45952.217910763888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45952.217910763888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45952.217910763888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45952.217910763888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45952.217910763888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45952.217910763888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45952.217910763888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45952.217910763888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45952.217910763888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45952.217910763888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45952.217910763888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45952.217910763888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45952.217910763888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45952.217910763888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45952.217910763888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45952.217910763888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45952.217910763888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45952.217910763888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45952.217910763888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45952.217910763888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45952.217910763888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45952.217910763888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45952.217910763888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45952.217910763888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45952.217910763888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45952.217910763888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45952.217910763888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45952.217910763888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45952.217910763888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45952.217910763888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45952.217910763888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45952.217910763888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45952.217910763888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45952.217910763888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45952.217910763888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45952.217910763888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45952.217910763888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45952.217910763888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45952.217910763888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45952.217910763888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45952.217910763888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45952.217910763888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45952.217910763888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45952.217910763888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45952.217910763888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45952.217910763888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45952.217910763888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45952.217910763888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45952.217910763888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45952.217910763888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45952.217910763888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45952.217910763888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45952.217910763888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45952.217910763888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45952.217910763888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45952.217910763888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45952.217910763888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45952.217910763888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45952.217910763888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45952.217910763888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45952.217910763888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45952.217910763888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45952.217910763888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45952.217910763888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45952.217910763888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45952.217910763888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45952.217910763888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45952.217910763888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45952.217910763888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45952.217910763888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45952.217910763888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45952.217910763888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45952.217910763888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45952.217910763888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45952.217910763888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45952.217910763888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45952.217910763888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45952.217910763888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45952.217910763888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45952.217910763888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45952.217910763888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248.73719317129144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0.24013298610952916</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9.2042708332883194E-2</v>
      </c>
      <c r="H4" s="125">
        <v>45952.118935185186</v>
      </c>
      <c r="I4" s="121" t="str">
        <f>IFERROR(VLOOKUP(D4,DB!A:F,6,0),"")</f>
        <v>Generator-SG</v>
      </c>
      <c r="J4" s="121" t="str">
        <f>IFERROR(VLOOKUP(D4,DB!A:G,7,0),"")</f>
        <v>In progress</v>
      </c>
      <c r="K4" s="127" t="s">
        <v>39095</v>
      </c>
      <c r="L4" s="123" t="str">
        <f>IFERROR(VLOOKUP(D4,DB!A:I,9,0),"")</f>
        <v>Latis</v>
      </c>
    </row>
    <row r="5" spans="1:16" ht="15" customHeight="1">
      <c r="A5" s="121" t="s">
        <v>39096</v>
      </c>
      <c r="B5" s="121" t="str">
        <f>IFERROR(VLOOKUP(D5,DB!A:K,11,0),"")</f>
        <v>R4</v>
      </c>
      <c r="C5" s="122">
        <v>1</v>
      </c>
      <c r="D5" s="123" t="s">
        <v>28202</v>
      </c>
      <c r="E5" s="100" t="s">
        <v>38998</v>
      </c>
      <c r="F5" s="125">
        <v>45952.152013888888</v>
      </c>
      <c r="G5" s="126">
        <f ca="1">IFERROR(NOW()-F5,"")</f>
        <v>6.5896874999452848E-2</v>
      </c>
      <c r="H5" s="125">
        <v>45952.213645833333</v>
      </c>
      <c r="I5" s="121" t="str">
        <f>IFERROR(VLOOKUP(D5,DB!A:F,6,0),"")</f>
        <v>SCECO</v>
      </c>
      <c r="J5" s="121" t="str">
        <f>IFERROR(VLOOKUP(D5,DB!A:G,7,0),"")</f>
        <v>Dead</v>
      </c>
      <c r="K5" s="127" t="s">
        <v>39097</v>
      </c>
      <c r="L5" s="123" t="str">
        <f>IFERROR(VLOOKUP(D5,DB!A:I,9,0),"")</f>
        <v>Latis</v>
      </c>
    </row>
    <row r="6" spans="1:16" ht="15" customHeight="1">
      <c r="A6" s="121"/>
      <c r="B6" s="121" t="str">
        <f>IFERROR(VLOOKUP(D6,DB!A:K,11,0),"")</f>
        <v/>
      </c>
      <c r="C6" s="122"/>
      <c r="D6" s="95"/>
      <c r="E6" s="100"/>
      <c r="F6" s="125"/>
      <c r="G6" s="126">
        <f ca="1">IFERROR(NOW()-F6,"")</f>
        <v>45952.217910763888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45952.217910763888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45952.217910763888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45952.217910763888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45952.217910763888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45952.217910763888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45952.217910763888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45952.217910763888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45952.217910763888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45952.217910763888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45952.217910763888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45952.217910763888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45952.217910763888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45952.217910763888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45952.217910763888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45952.217910763888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45952.217910763888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45952.217910763888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45952.217910763888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45952.217910763888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45952.217910763888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45952.217910763888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45952.217910763888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45952.217910763888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45952.217910763888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45952.217910763888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00"/>
      <c r="F32" s="125"/>
      <c r="G32" s="126">
        <f ca="1">IFERROR(NOW()-F32,"")</f>
        <v>45952.217910763888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45952.217910763888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45952.217910763888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45952.217910763888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45952.217910763888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45952.217910763888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45952.217910763888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45952.217910763888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45952.217910763888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45952.217910763888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45952.217910763888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45952.217910763888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45952.217910763888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45952.217910763888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45952.217910763888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45952.217910763888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45952.217910763888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45952.217910763888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45952.217910763888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45952.217910763888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45952.217910763888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45952.217910763888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45952.217910763888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45952.217910763888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45952.217910763888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45952.217910763888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45952.217910763888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45952.217910763888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45952.217910763888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45952.217910763888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45952.217910763888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45952.217910763888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45952.217910763888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45952.217910763888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45952.217910763888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45952.217910763888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45952.217910763888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45952.217910763888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45952.217910763888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45952.217910763888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45952.217910763888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45952.217910763888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45952.217910763888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45952.217910763888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45952.217910763888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45952.217910763888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45952.217910763888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45952.217910763888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45952.217910763888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45952.217910763888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45952.217910763888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45952.217910763888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45952.217910763888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45952.217910763888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45952.217910763888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45952.217910763888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45952.217910763888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45952.217910763888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45952.217910763888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45952.217910763888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45952.217910763888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45952.217910763888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45952.217910763888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45952.217910763888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45952.217910763888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45952.217910763888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45952.217910763888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45952.217910763888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45952.217910763888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45952.217910763888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45952.217910763888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45952.217910763888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45952.217910763888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45952.217910763888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45952.217910763888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45952.217910763888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45952.217910763888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45952.217910763888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45952.217910763888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45952.217910763888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45952.217910763888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45952.217910763888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45952.217910763888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45952.217910763888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45952.217910763888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45952.217910763888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45952.217910763888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45952.217910763888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45952.217910763888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45952.217910763888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45952.217910763888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45952.217910763888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45952.217910763888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45952.217910763888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45952.217910763888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45952.217910763888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45952.217910763888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45952.217910763888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45952.217910763888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45952.217910763888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45952.217910763888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45952.217910763888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45952.217910763888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45952.217910763888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45952.217910763888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45952.217910763888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45952.217910763888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45952.217910763888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45952.217910763888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45952.217910763888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45952.217910763888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45952.217910763888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45952.217910763888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45952.217910763888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45952.217910763888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45952.217910763888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45952.217910763888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45952.217910763888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45952.217910763888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45952.217910763888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45952.217910763888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45952.217910763888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45952.217910763888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45952.217910763888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45952.217910763888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45952.217910763888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45952.217910763888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45952.217910763888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45952.217910763888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45952.217910763888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45952.217910763888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45952.217910763888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45952.217910763888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45952.217910763888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45952.217910763888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45952.217910763888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45952.217910763888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45952.217910763888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45952.217910763888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45952.217910763888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45952.217910763888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45952.217910763888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45952.217910763888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45952.217910763888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45952.217910763888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45952.217910763888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45952.217910763888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45952.217910763888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45952.217910763888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45952.217910763888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45952.217910763888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45952.217910763888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45952.217910763888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45952.217910763888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45952.217910763888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45952.217910763888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45952.217910763888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45952.217910763888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45952.217910763888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45952.217910763888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45952.217910763888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45952.217910763888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45952.217910763888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45952.217910763888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45952.217910763888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45952.217910763888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45952.217910763888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45952.217910763888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45952.217910763888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45952.217910763888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45952.217910763888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45952.217910763888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45952.217910763888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45952.217910763888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45952.217910763888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45952.217910763888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45952.217910763888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45952.217910763888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45952.217910763888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45952.217910763888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45952.217910763888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45952.217910763888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45952.217910763888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45952.217910763888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45952.217910763888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45952.217910763888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45952.217910763888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45952.217910763888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45952.217910763888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45952.217910763888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45952.217910763888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45952.217910763888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45952.217910763888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45952.217910763888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45952.217910763888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45952.217910763888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45952.217910763888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45952.217910763888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45952.217910763888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45952.217910763888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45952.217910763888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45952.217910763888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45952.217910763888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45952.217910763888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45952.217910763888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45952.217910763888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45952.217910763888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45952.217910763888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45952.217910763888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45952.217910763888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45952.217910763888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45952.217910763888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45952.217910763888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45952.217910763888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45952.217910763888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45952.217910763888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45952.217910763888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45952.217910763888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45952.217910763888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45952.217910763888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45952.217910763888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45952.217910763888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45952.217910763888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45952.217910763888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45952.217910763888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45952.217910763888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45952.217910763888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45952.217910763888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45952.217910763888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45952.217910763888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45952.217910763888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45952.217910763888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45952.217910763888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45952.217910763888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45952.217910763888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45952.217910763888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45952.217910763888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45952.217910763888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45952.217910763888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45952.217910763888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45952.217910763888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45952.217910763888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45952.217910763888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45952.217910763888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45952.217910763888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45952.217910763888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45952.217910763888</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45952.217910763888</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60.385850578699319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26.029033449070994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7.4463366898125969</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3.5567996527752257</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45952.217910763888</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45952.217910763888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45952.217910763888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45952.217910763888</v>
      </c>
      <c r="H9" s="162"/>
      <c r="I9" s="161" t="str">
        <f>IFERROR(VLOOKUP(D9,DB!A:F,6,0),"")</f>
        <v/>
      </c>
      <c r="J9" s="161" t="str">
        <f>IFERROR(VLOOKUP(D9,DB!A:G,7,0),"")</f>
        <v/>
      </c>
      <c r="K9" s="161"/>
      <c r="L9" s="161" t="str">
        <f>IFERROR(VLOOKUP(D9,DB!A:I,9,0),"")</f>
        <v/>
      </c>
    </row>
    <row r="10" spans="1:13" ht="15">
      <c r="A10" s="161"/>
      <c r="B10" s="161" t="str">
        <f>IFERROR(VLOOKUP(D10,DB!A:K,11,0),"")</f>
        <v/>
      </c>
      <c r="C10" s="161"/>
      <c r="D10"/>
      <c r="E10" s="161"/>
      <c r="F10" s="162"/>
      <c r="G10" s="163">
        <f ca="1">IFERROR(NOW()-F10,"")</f>
        <v>45952.217910763888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45952.217910763888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45952.217910763888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45952.217910763888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45952.217910763888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45952.217910763888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45952.217910763888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45952.217910763888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45952.217910763888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45952.217910763888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45952.217910763888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45952.217910763888</v>
      </c>
      <c r="H21" s="162"/>
      <c r="I21" s="161" t="str">
        <f>IFERROR(VLOOKUP(D21,DB!A:F,6,0),"")</f>
        <v/>
      </c>
      <c r="J21" s="161" t="str">
        <f>IFERROR(VLOOKUP(D21,DB!A:G,7,0),"")</f>
        <v/>
      </c>
      <c r="K21" s="161"/>
      <c r="L21" s="161" t="str">
        <f>IFERROR(VLOOKUP(D21,DB!A:I,9,0),"")</f>
        <v/>
      </c>
    </row>
    <row r="22" spans="1:12" ht="15">
      <c r="A22" s="161"/>
      <c r="B22" s="161" t="str">
        <f>IFERROR(VLOOKUP(D22,DB!A:K,11,0),"")</f>
        <v/>
      </c>
      <c r="C22" s="161"/>
      <c r="D22" s="157"/>
      <c r="E22" s="161"/>
      <c r="F22" s="162"/>
      <c r="G22" s="163">
        <f ca="1">IFERROR(NOW()-F22,"")</f>
        <v>45952.217910763888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45952.217910763888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45952.217910763888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45952.217910763888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45952.217910763888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45952.217910763888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45952.217910763888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45952.217910763888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45952.217910763888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45952.217910763888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45952.217910763888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45952.217910763888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45952.217910763888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45952.217910763888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45952.217910763888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45952.217910763888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45952.217910763888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45952.217910763888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45952.217910763888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45952.217910763888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45952.217910763888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45952.217910763888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45952.217910763888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45952.217910763888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45952.217910763888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45952.217910763888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45952.217910763888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45952.217910763888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45952.217910763888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45952.217910763888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45952.217910763888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45952.217910763888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45952.217910763888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45952.217910763888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45952.217910763888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45952.217910763888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45952.217910763888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45952.217910763888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45952.217910763888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45952.217910763888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45952.217910763888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45952.217910763888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45952.217910763888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45952.217910763888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45952.217910763888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45952.217910763888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45952.217910763888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45952.217910763888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45952.217910763888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45952.217910763888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45952.217910763888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45952.217910763888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45952.217910763888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45952.217910763888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45952.217910763888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45952.217910763888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45952.217910763888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45952.217910763888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45952.217910763888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45952.217910763888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45952.217910763888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45952.217910763888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45952.217910763888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45952.217910763888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45952.217910763888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45952.217910763888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45952.217910763888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45952.217910763888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45952.217910763888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45952.217910763888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45952.217910763888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45952.217910763888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45952.217910763888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45952.217910763888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45952.217910763888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45952.217910763888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45952.217910763888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45952.217910763888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45952.217910763888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45952.217910763888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45952.217910763888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45952.217910763888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45952.217910763888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45952.217910763888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45952.217910763888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45952.217910763888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45952.217910763888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45952.217910763888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45952.217910763888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45952.217910763888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45952.217910763888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45952.217910763888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45952.217910763888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45952.217910763888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45952.217910763888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45952.217910763888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45952.217910763888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45952.217910763888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45952.217910763888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45952.217910763888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45952.217910763888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45952.217910763888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45952.217910763888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45952.217910763888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45952.217910763888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45952.217910763888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45952.217910763888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45952.217910763888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45952.217910763888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45952.217910763888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45952.217910763888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45952.217910763888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45952.217910763888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45952.217910763888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45952.217910763888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45952.217910763888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45952.217910763888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45952.217910763888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45952.217910763888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45952.217910763888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45952.217910763888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45952.217910763888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45952.217910763888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45952.217910763888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45952.217910763888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45952.217910763888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45952.217910763888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45952.217910763888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45952.217910763888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45952.217910763888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45952.217910763888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45952.217910763888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45952.217910763888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45952.217910763888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45952.217910763888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45952.217910763888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45952.217910763888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45952.217910763888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45952.217910763888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45952.217910763888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45952.217910763888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45952.217910763888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45952.217910763888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45952.217910763888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45952.217910763888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45952.217910763888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45952.217910763888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45952.217910763888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45952.217910763888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45952.217910763888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45952.217910763888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45952.217910763888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45952.217910763888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45952.217910763888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45952.217910763888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45952.217910763888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45952.217910763888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45952.217910763888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45952.217910763888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45952.217910763888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45952.217910763888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45952.217910763888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45952.217910763888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45952.217910763888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45952.217910763888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45952.217910763888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45952.217910763888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45952.217910763888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45952.217910763888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45952.217910763888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45952.217910763888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45952.217910763888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45952.217910763888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45952.217910763888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45952.217910763888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45952.217910763888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45952.217910763888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45952.217910763888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45952.217910763888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45952.217910763888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45952.217910763888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45952.217910763888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45952.217910763888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45952.217910763888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45952.217910763888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45952.217910763888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45952.217910763888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45952.217910763888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45952.217910763888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45952.217910763888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45952.217910763888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45952.217910763888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45952.217910763888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45952.217910763888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45952.217910763888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45952.217910763888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45952.217910763888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45952.217910763888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45952.217910763888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45952.217910763888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45952.217910763888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45952.217910763888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45952.217910763888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45952.217910763888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45952.217910763888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45952.217910763888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45952.217910763888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45952.217910763888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45952.217910763888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45952.217910763888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45952.217910763888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45952.217910763888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45952.217910763888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45952.217910763888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45952.217910763888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45952.217910763888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45952.217910763888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45952.217910763888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45952.217910763888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45952.217910763888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45952.217910763888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45952.217910763888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45952.217910763888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45952.217910763888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45952.217910763888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45952.217910763888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45952.217910763888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45952.217910763888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45952.217910763888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45952.217910763888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45952.217910763888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45952.217910763888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45952.217910763888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45952.217910763888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45952.217910763888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45952.217910763888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45952.217910763888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45952.217910763888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45952.217910763888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45952.217910763888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45952.217910763888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45952.217910763888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45952.217910763888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45952.217910763888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45952.217910763888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45952.217910763888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45952.217910763888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45952.217910763888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45952.217910763888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45952.217910763888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45952.217910763888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45952.217910763888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45952.217910763888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45952.217910763888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45952.217910763888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45952.217910763888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45952.217910763888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45952.217910763888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45952.217910763888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45952.217910763888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45952.217910763888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45952.217910763888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45952.217910763888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45952.217910763888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45952.217910763888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45952.217910763888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45952.217910763888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45952.217910763888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45952.217910763888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45952.217910763888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45952.217910763888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45952.217910763888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45952.217910763888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45952.217910763888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45952.217910763888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45952.217910763888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45952.217910763888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45952.217910763888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45952.217910763888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45952.217910763888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45952.217910763888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45952.217910763888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45952.217910763888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45952.217910763888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45952.217910763888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45952.217910763888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45952.217910763888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45952.217910763888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45952.217910763888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45952.217910763888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45952.217910763888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45952.217910763888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45952.217910763888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45952.217910763888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45952.217910763888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45952.217910763888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45952.217910763888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45952.217910763888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45952.217910763888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45952.217910763888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45952.217910763888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45952.217910763888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45952.217910763888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45952.217910763888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45952.217910763888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45952.217910763888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45952.217910763888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45952.217910763888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45952.217910763888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45952.217910763888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45952.217910763888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45952.217910763888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45952.217910763888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45952.217910763888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45952.217910763888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45952.217910763888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45952.217910763888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45952.217910763888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45952.217910763888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45952.217910763888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45952.217910763888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45952.217910763888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45952.217910763888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45952.217910763888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45952.217910763888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45952.217910763888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45952.217910763888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45952.217910763888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45952.217910763888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45952.217910763888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45952.217910763888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45952.217910763888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45952.217910763888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45952.217910763888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45952.217910763888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45952.217910763888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45952.217910763888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45952.217910763888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45952.217910763888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45952.217910763888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45952.217910763888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45952.217910763888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45952.217910763888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45952.217910763888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45952.217910763888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45952.217910763888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45952.217910763888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45952.217910763888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45952.217910763888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45952.217910763888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45952.217910763888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45952.217910763888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45952.217910763888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45952.217910763888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45952.217910763888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45952.217910763888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45952.217910763888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45952.217910763888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45952.217910763888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45952.217910763888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45952.217910763888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45952.217910763888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45952.217910763888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45952.217910763888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45952.217910763888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45952.217910763888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45952.217910763888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45952.217910763888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45952.217910763888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45952.217910763888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45952.217910763888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45952.217910763888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45952.217910763888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45952.217910763888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45952.217910763888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45952.217910763888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45952.217910763888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45952.217910763888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45952.217910763888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45952.217910763888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45952.217910763888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45952.217910763888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45952.217910763888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45952.217910763888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45952.217910763888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45952.217910763888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45952.217910763888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45952.217910763888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45952.217910763888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45952.217910763888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45952.217910763888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45952.217910763888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45952.217910763888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45952.217910763888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45952.217910763888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45952.217910763888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45952.217910763888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45952.217910763888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45952.217910763888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45952.217910763888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45952.217910763888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45952.217910763888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45952.217910763888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45952.217910763888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45952.217910763888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45952.217910763888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45952.217910763888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45952.217910763888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45952.217910763888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45952.217910763888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45952.217910763888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45952.217910763888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45952.217910763888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45952.217910763888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45952.217910763888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45952.217910763888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45952.217910763888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45952.217910763888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45952.217910763888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45952.217910763888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45952.217910763888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45952.217910763888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45952.217910763888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45952.217910763888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45952.217910763888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45952.217910763888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45952.217910763888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45952.217910763888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45952.217910763888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45952.217910763888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45952.217910763888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45952.217910763888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45952.217910763888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45952.217910763888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45952.217910763888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45952.217910763888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45952.217910763888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45952.217910763888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45952.217910763888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45952.217910763888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45952.217910763888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45952.217910763888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45952.217910763888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45952.217910763888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45952.217910763888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45952.217910763888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45952.217910763888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45952.217910763888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45952.217910763888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45952.217910763888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45952.217910763888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45952.217910763888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45952.217910763888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45952.217910763888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45952.217910763888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45952.217910763888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45952.217910763888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45952.217910763888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45952.217910763888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45952.217910763888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45952.217910763888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45952.217910763888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45952.217910763888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45952.217910763888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45952.217910763888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45952.217910763888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45952.217910763888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45952.217910763888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45952.217910763888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45952.217910763888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45952.217910763888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45952.217910763888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45952.217910763888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45952.217910763888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45952.217910763888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45952.217910763888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45952.217910763888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45952.217910763888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45952.217910763888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45952.217910763888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45952.217910763888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45952.217910763888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45952.217910763888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45952.217910763888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45952.217910763888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45952.217910763888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45952.217910763888</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45952.217910763888</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45952.217910763888</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45952.217910763888</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45952.217910763888</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45952.217910763888</v>
      </c>
      <c r="H513" s="162"/>
      <c r="I513" s="161" t="str">
        <f>IFERROR(VLOOKUP(D513,DB!A:F,6,0),"")</f>
        <v/>
      </c>
      <c r="J513" s="161" t="str">
        <f>IFERROR(VLOOKUP(D513,DB!A:G,7,0),"")</f>
        <v/>
      </c>
      <c r="K513" s="161"/>
      <c r="L513" s="161" t="str">
        <f>IFERROR(VLOOKUP(D513,DB!A:I,9,0),"")</f>
        <v/>
      </c>
    </row>
    <row r="514" spans="1:12" ht="15">
      <c r="A514" s="161"/>
      <c r="B514" s="161" t="str">
        <f>IFERROR(VLOOKUP(D514,DB!A:K,11,0),"")</f>
        <v/>
      </c>
      <c r="C514" s="161"/>
      <c r="D514" s="161"/>
      <c r="E514" s="161"/>
      <c r="F514" s="162"/>
      <c r="G514" s="163">
        <f ca="1">IFERROR(NOW()-F514,"")</f>
        <v>45952.217910763888</v>
      </c>
      <c r="H514" s="162"/>
      <c r="I514" s="161" t="str">
        <f>IFERROR(VLOOKUP(D514,DB!A:F,6,0),"")</f>
        <v/>
      </c>
      <c r="J514" s="161" t="str">
        <f>IFERROR(VLOOKUP(D514,DB!A:G,7,0),"")</f>
        <v/>
      </c>
      <c r="K514" s="161"/>
      <c r="L514" s="161" t="str">
        <f>IFERROR(VLOOKUP(D514,DB!A:I,9,0),"")</f>
        <v/>
      </c>
    </row>
    <row r="515" spans="1:12" ht="15">
      <c r="A515" s="161"/>
      <c r="B515" s="161" t="str">
        <f>IFERROR(VLOOKUP(D515,DB!A:K,11,0),"")</f>
        <v/>
      </c>
      <c r="C515" s="161"/>
      <c r="D515" s="161"/>
      <c r="E515" s="161"/>
      <c r="F515" s="162"/>
      <c r="G515" s="163">
        <f ca="1">IFERROR(NOW()-F515,"")</f>
        <v>45952.217910763888</v>
      </c>
      <c r="H515" s="162"/>
      <c r="I515" s="161" t="str">
        <f>IFERROR(VLOOKUP(D515,DB!A:F,6,0),"")</f>
        <v/>
      </c>
      <c r="J515" s="161" t="str">
        <f>IFERROR(VLOOKUP(D515,DB!A:G,7,0),"")</f>
        <v/>
      </c>
      <c r="K515" s="161"/>
      <c r="L515" s="161" t="str">
        <f>IFERROR(VLOOKUP(D515,DB!A:I,9,0),"")</f>
        <v/>
      </c>
    </row>
    <row r="516" spans="1:12" ht="15">
      <c r="A516" s="161"/>
      <c r="B516" s="161" t="str">
        <f>IFERROR(VLOOKUP(D516,DB!A:K,11,0),"")</f>
        <v/>
      </c>
      <c r="C516" s="161"/>
      <c r="D516" s="161"/>
      <c r="E516" s="161"/>
      <c r="F516" s="162"/>
      <c r="G516" s="163">
        <f ca="1">IFERROR(NOW()-F516,"")</f>
        <v>45952.217910763888</v>
      </c>
      <c r="H516" s="162"/>
      <c r="I516" s="161" t="str">
        <f>IFERROR(VLOOKUP(D516,DB!A:F,6,0),"")</f>
        <v/>
      </c>
      <c r="J516" s="161" t="str">
        <f>IFERROR(VLOOKUP(D516,DB!A:G,7,0),"")</f>
        <v/>
      </c>
      <c r="K516" s="161"/>
      <c r="L516" s="161" t="str">
        <f>IFERROR(VLOOKUP(D516,DB!A:I,9,0),"")</f>
        <v/>
      </c>
    </row>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6" ht="15"/>
    <row r="627" ht="15"/>
    <row r="629" ht="15"/>
    <row r="630" ht="15"/>
    <row r="631" ht="15"/>
    <row r="632" ht="15"/>
    <row r="634" ht="15"/>
    <row r="635" ht="15"/>
    <row r="642" ht="15"/>
    <row r="643" ht="15"/>
    <row r="644" ht="15"/>
    <row r="645" ht="15"/>
    <row r="646" ht="15"/>
    <row r="647" ht="15"/>
    <row r="650" ht="15"/>
    <row r="651" ht="15"/>
    <row r="652" ht="15"/>
    <row r="653" ht="15"/>
    <row r="654" ht="15"/>
    <row r="655" ht="15"/>
    <row r="656" ht="15"/>
    <row r="657" ht="15"/>
    <row r="658" ht="15"/>
    <row r="659" ht="15"/>
    <row r="660" ht="15"/>
    <row r="661"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55" ht="15"/>
    <row r="756" ht="15"/>
    <row r="757" ht="15"/>
    <row r="758" ht="15"/>
    <row r="759" ht="15"/>
    <row r="760" ht="15"/>
    <row r="761" ht="15"/>
    <row r="762" ht="15"/>
    <row r="763" ht="15"/>
    <row r="764"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3" ht="15"/>
    <row r="884" ht="15"/>
    <row r="1054" ht="15"/>
    <row r="1055" ht="15"/>
    <row r="1056" ht="15"/>
    <row r="1057" ht="15"/>
    <row r="1058" ht="15"/>
    <row r="1059"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2" ht="15"/>
    <row r="1123" ht="15"/>
    <row r="1129" ht="15"/>
    <row r="1130" ht="15"/>
    <row r="1132" ht="15"/>
    <row r="1133" ht="15"/>
    <row r="1134" ht="15"/>
    <row r="1135" ht="15"/>
    <row r="1136" ht="15"/>
    <row r="1137" ht="15"/>
    <row r="1138"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11" ht="15"/>
    <row r="1212" ht="15"/>
    <row r="1213" ht="15"/>
    <row r="1214" ht="15"/>
    <row r="1215" ht="15"/>
    <row r="1216" ht="15"/>
    <row r="1217"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7"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7" ht="15"/>
    <row r="1278" ht="15"/>
    <row r="1281" ht="15"/>
    <row r="1282" ht="15"/>
    <row r="1283" ht="15"/>
    <row r="1284" ht="15"/>
    <row r="1285" ht="15"/>
    <row r="1286" ht="15"/>
    <row r="1287" ht="15"/>
    <row r="1288" ht="15"/>
    <row r="1291" ht="15"/>
    <row r="1292" ht="15"/>
    <row r="1293" ht="15"/>
    <row r="1294" ht="15"/>
    <row r="1295" ht="15"/>
    <row r="1296" ht="15"/>
    <row r="1297" ht="15"/>
    <row r="1298" ht="15"/>
    <row r="1299" ht="15"/>
    <row r="1300" ht="15"/>
    <row r="1301" ht="15"/>
    <row r="1302" ht="15"/>
    <row r="1304" ht="15"/>
    <row r="1305" ht="15"/>
    <row r="1306" ht="15"/>
    <row r="1309" ht="15"/>
    <row r="1311" ht="15"/>
    <row r="1313" ht="15"/>
    <row r="1316" ht="15"/>
    <row r="1317" ht="15"/>
    <row r="1318" ht="15"/>
    <row r="1320" ht="15"/>
    <row r="1322" ht="15"/>
    <row r="1323" ht="15"/>
    <row r="1324" ht="15"/>
    <row r="1325" ht="15"/>
    <row r="1326" ht="15"/>
    <row r="1328"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45952.217910763888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45952.217910763888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45952.217910763888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45952.217910763888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45952.217910763888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45952.217910763888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45952.217910763888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45952.217910763888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45952.217910763888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45952.217910763888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45952.217910763888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45952.217910763888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45952.217910763888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45952.217910763888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45952.217910763888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45952.217910763888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45952.217910763888</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2025-10-22T02:15:14Z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