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00" documentId="13_ncr:1_{F6CB121F-512D-4AA6-A0C1-0FB36C537598}" xr6:coauthVersionLast="47" xr6:coauthVersionMax="47" xr10:uidLastSave="{0A9B342A-6F34-4727-826C-ED2D7BF4FABE}"/>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<sst xmlns="http://schemas.openxmlformats.org/spreadsheetml/2006/main" count="178602" uniqueCount="39083">
  <si>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</si>
  <si>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</si>
  <si>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</si>
  <si>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</si>
  <si>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</si>
  <si>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</si>
  <si>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</si>
  <si>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</si>
  <si>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</si>
  <si>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</si>
  <si>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</si>
  <si>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</si>
  <si>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</si>
  <si>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</si>
  <si>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</si>
  <si>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</si>
  <si>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</si>
  <si>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</si>
  <si>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</si>
  <si>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</si>
  <si>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</si>
  <si>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</si>
  <si>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</si>
  <si>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</si>
  <si>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</si>
  <si>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</si>
  <si>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</si>
  <si>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</si>
  <si>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</si>
  <si>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</si>
  <si>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</si>
  <si>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</si>
  <si>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</si>
  <si>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</si>
  <si>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</si>
  <si>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</si>
  <si>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</si>
  <si>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</si>
  <si>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</si>
  <si>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</si>
  <si>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</si>
  <si>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</si>
  <si>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</si>
  <si>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</si>
  <si>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</si>
  <si>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</si>
  <si>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</si>
  <si>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</si>
  <si>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</si>
  <si>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</si>
  <si>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</si>
  <si>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</si>
  <si>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</si>
  <si>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</si>
  <si>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</si>
  <si>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</si>
  <si>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</si>
  <si>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</si>
  <si>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</si>
  <si>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</si>
  <si>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</si>
  <si>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</si>
  <si>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</si>
  <si>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</si>
  <si>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</si>
  <si>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</si>
  <si>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</si>
  <si>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</si>
  <si>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</si>
  <si>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</si>
  <si>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</si>
  <si>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</si>
  <si>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</si>
  <si>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</si>
  <si>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</si>
  <si>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</si>
  <si>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</si>
  <si>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</si>
  <si>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</si>
  <si>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</si>
  <si>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</si>
  <si>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</si>
  <si>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</si>
  <si>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</si>
  <si>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</si>
  <si>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</si>
  <si>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</si>
  <si>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</si>
  <si>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</si>
  <si>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</si>
  <si>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</si>
  <si>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</si>
  <si>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</si>
  <si>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</si>
  <si>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</si>
  <si>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</si>
  <si>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</si>
  <si>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</si>
  <si>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</si>
  <si>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</si>
  <si>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</si>
  <si>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</si>
  <si>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</si>
  <si>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</si>
  <si>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</si>
  <si>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</si>
  <si>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</si>
  <si>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</si>
  <si>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</si>
  <si>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</si>
  <si>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</si>
  <si>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</si>
  <si>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</si>
  <si>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</si>
  <si>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</si>
  <si>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</si>
  <si>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</si>
  <si>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</si>
  <si>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</si>
  <si>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</si>
  <si>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</si>
  <si>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</si>
  <si>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</si>
  <si>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</si>
  <si>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</si>
  <si>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</si>
  <si>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</si>
  <si>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</si>
  <si>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</si>
  <si>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</si>
  <si>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</si>
  <si>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</si>
  <si>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</si>
  <si>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</si>
  <si>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</si>
  <si>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</si>
  <si>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</si>
  <si>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</si>
  <si>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</si>
  <si>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</si>
  <si>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</si>
  <si>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</si>
  <si>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</si>
  <si>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</si>
  <si>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</si>
  <si>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</si>
  <si>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</si>
  <si>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</si>
  <si>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</si>
  <si>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</si>
  <si>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</si>
  <si>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</si>
  <si>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</si>
  <si>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</si>
  <si>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</si>
  <si>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</si>
  <si>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</si>
  <si>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</si>
  <si>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</si>
  <si>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</si>
  <si>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</si>
  <si>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</si>
  <si>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</si>
  <si>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</si>
  <si>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</si>
  <si>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</si>
  <si>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</si>
  <si>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</si>
  <si>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</si>
  <si>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</si>
  <si>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</si>
  <si>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</si>
  <si>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</si>
  <si>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</si>
  <si>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</si>
  <si>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</si>
  <si>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</si>
  <si>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</si>
  <si>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</si>
  <si>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</si>
  <si>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</si>
  <si>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</si>
  <si>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</si>
  <si>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</si>
  <si>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</si>
  <si>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</si>
  <si>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</si>
  <si>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</si>
  <si>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</si>
  <si>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</si>
  <si>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</si>
  <si>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</si>
  <si>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</si>
  <si>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</si>
  <si>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</si>
  <si>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</si>
  <si>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</si>
  <si>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</si>
  <si>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</si>
  <si>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</si>
  <si>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</si>
  <si>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</si>
  <si>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</si>
  <si>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</si>
  <si>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</si>
  <si>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</si>
  <si>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</si>
  <si>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</si>
  <si>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</si>
  <si>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</si>
  <si>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</si>
  <si>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</si>
  <si>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</si>
  <si>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</si>
  <si>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</si>
  <si>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</si>
  <si>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</si>
  <si>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</si>
  <si>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</si>
  <si>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</si>
  <si>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</si>
  <si>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</si>
  <si>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</si>
  <si>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</si>
  <si>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</si>
  <si>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</si>
  <si>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</si>
  <si>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</si>
  <si>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</si>
  <si>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</si>
  <si>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</si>
  <si>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</si>
  <si>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</si>
  <si>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</si>
  <si>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</si>
  <si>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</si>
  <si>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</si>
  <si>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</si>
  <si>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</si>
  <si>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</si>
  <si>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</si>
  <si>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</si>
  <si>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</si>
  <si>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</si>
  <si>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</si>
  <si>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</si>
  <si>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</si>
  <si>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</si>
  <si>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</si>
  <si>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</si>
  <si>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</si>
  <si>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</si>
  <si>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</si>
  <si>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</si>
  <si>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</si>
  <si>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</si>
  <si>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</si>
  <si>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</si>
  <si>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</si>
  <si>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</si>
  <si>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</si>
  <si>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</si>
  <si>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</si>
  <si>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</si>
  <si>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</si>
  <si>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</si>
  <si>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</si>
  <si>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</si>
  <si>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</si>
  <si>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</si>
  <si>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</si>
  <si>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</si>
  <si>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</si>
  <si>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</si>
  <si>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</si>
  <si>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</si>
  <si>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</si>
  <si>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</si>
  <si>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</si>
  <si>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</si>
  <si>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</si>
  <si>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</si>
  <si>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</si>
  <si>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</si>
  <si>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</si>
  <si>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</si>
  <si>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</si>
  <si>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</si>
  <si>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</si>
  <si>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</si>
  <si>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</si>
  <si>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</si>
  <si>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</si>
  <si>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</si>
  <si>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</si>
  <si>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</si>
  <si>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</si>
  <si>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</si>
  <si>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</si>
  <si>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</si>
  <si>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</si>
  <si>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</si>
  <si>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</si>
  <si>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</si>
  <si>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</si>
  <si>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</si>
  <si>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</si>
  <si>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</si>
  <si>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</si>
  <si>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</si>
  <si>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</si>
  <si>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</si>
  <si>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</si>
  <si>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</si>
  <si>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</si>
  <si>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</si>
  <si>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</si>
  <si>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</si>
  <si>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</si>
  <si>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</si>
  <si>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</si>
  <si>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</si>
  <si>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</si>
  <si>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</si>
  <si>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</si>
  <si>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</si>
  <si>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</si>
  <si>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</si>
  <si>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</si>
  <si>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</si>
  <si>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</si>
  <si>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</si>
  <si>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</si>
  <si>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</si>
  <si>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</si>
  <si>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</si>
  <si>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</si>
  <si>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</si>
  <si>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</si>
  <si>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</si>
  <si>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</si>
  <si>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</si>
  <si>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</si>
  <si>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</si>
  <si>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</si>
  <si>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</si>
  <si>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</si>
  <si>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</si>
  <si>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</si>
  <si>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</si>
  <si>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</si>
  <si>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</si>
  <si>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</si>
  <si>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</si>
  <si>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</si>
  <si>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</si>
  <si>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</si>
  <si>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</si>
  <si>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</si>
  <si>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</si>
  <si>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</si>
  <si>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</si>
  <si>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</si>
  <si>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</si>
  <si>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</si>
  <si>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</si>
  <si>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</si>
  <si>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</si>
  <si>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</si>
  <si>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</si>
  <si>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</si>
  <si>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</si>
  <si>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</si>
  <si>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</si>
  <si>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</si>
  <si>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</si>
  <si>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</si>
  <si>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</si>
  <si>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</si>
  <si>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</si>
  <si>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</si>
  <si>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</si>
  <si>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</si>
  <si>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</si>
  <si>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</si>
  <si>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</si>
  <si>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</si>
  <si>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</si>
  <si>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</si>
  <si>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</si>
  <si>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</si>
  <si>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</si>
  <si>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</si>
  <si>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</si>
  <si>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</si>
  <si>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</si>
  <si>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</si>
  <si>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</si>
  <si>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</si>
  <si>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</si>
  <si>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</si>
  <si>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</si>
  <si>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</si>
  <si>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</si>
  <si>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</si>
  <si>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</si>
  <si>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</si>
  <si>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</si>
  <si>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</si>
  <si>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</si>
  <si>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</si>
  <si>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</si>
  <si>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</si>
  <si>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</si>
  <si>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</si>
  <si>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</si>
  <si>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</si>
  <si>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</si>
  <si>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</si>
  <si>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</si>
  <si>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</si>
  <si>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</si>
  <si>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</si>
  <si>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</si>
  <si>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</si>
  <si>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</si>
  <si>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</si>
  <si>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</si>
  <si>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</si>
  <si>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</si>
  <si>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</si>
  <si>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</si>
  <si>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</si>
  <si>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</si>
  <si>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</si>
  <si>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</si>
  <si>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</si>
  <si>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</si>
  <si>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</si>
  <si>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</si>
  <si>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</si>
  <si>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</si>
  <si>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</si>
  <si>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</si>
  <si>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</si>
  <si>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</si>
  <si>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</si>
  <si>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</si>
  <si>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</si>
  <si>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</si>
  <si>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</si>
  <si>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</si>
  <si>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</si>
  <si>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</si>
  <si>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</si>
  <si>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</si>
  <si>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</si>
  <si>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</si>
  <si>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</si>
  <si>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</si>
  <si>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</si>
  <si>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</si>
  <si>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</si>
  <si>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</si>
  <si>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</si>
  <si>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</si>
  <si>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</si>
  <si>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</si>
  <si>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</si>
  <si>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</si>
  <si>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</si>
  <si>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</si>
  <si>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</si>
  <si>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</si>
  <si>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</si>
  <si>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</si>
  <si>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</si>
  <si>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</si>
  <si>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</si>
  <si>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</si>
  <si>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</si>
  <si>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</si>
  <si>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</si>
  <si>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</si>
  <si>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</si>
  <si>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</si>
  <si>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</si>
  <si>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</si>
  <si>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</si>
  <si>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</si>
  <si>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</si>
  <si>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</si>
  <si>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</si>
  <si>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</si>
  <si>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</si>
  <si>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</si>
  <si>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</si>
  <si>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</si>
  <si>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</si>
  <si>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</si>
  <si>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</si>
  <si>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</si>
  <si>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</si>
  <si>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</si>
  <si>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</si>
  <si>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</si>
  <si>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</si>
  <si>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</si>
  <si>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</si>
  <si>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</si>
  <si>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</si>
  <si>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</si>
  <si>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</si>
  <si>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</si>
  <si>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</si>
  <si>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</si>
  <si>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</si>
  <si>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</si>
  <si>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</si>
  <si>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</si>
  <si>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</si>
  <si>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</si>
  <si>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</si>
  <si>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</si>
  <si>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</si>
  <si>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</si>
  <si>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</si>
  <si>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</si>
  <si>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</si>
  <si>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</si>
  <si>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</si>
  <si>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</si>
  <si>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</si>
  <si>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</si>
  <si>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</si>
  <si>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</si>
  <si>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</si>
  <si>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</si>
  <si>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</si>
  <si>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</si>
  <si>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</si>
  <si>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</si>
  <si>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</si>
  <si>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</si>
  <si>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</si>
  <si>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</si>
  <si>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</si>
  <si>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</si>
  <si>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</si>
  <si>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</si>
  <si>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</si>
  <si>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</si>
  <si>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</si>
  <si>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</si>
  <si>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</si>
  <si>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</si>
  <si>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</si>
  <si>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</si>
  <si>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</si>
  <si>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</si>
  <si>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</si>
  <si>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</si>
  <si>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</si>
  <si>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</si>
  <si>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</si>
  <si>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</si>
  <si>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</si>
  <si>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</si>
  <si>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</si>
  <si>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</si>
  <si>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</si>
  <si>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</si>
  <si>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</si>
  <si>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</si>
  <si>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</si>
  <si>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</si>
  <si>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</si>
  <si>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</si>
  <si>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</si>
  <si>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</si>
  <si>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</si>
  <si>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</si>
  <si>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</si>
  <si>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</si>
  <si>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</si>
  <si>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</si>
  <si>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</si>
  <si>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</si>
  <si>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</si>
  <si>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</si>
  <si>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</si>
  <si>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</si>
  <si>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</si>
  <si>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</si>
  <si>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</si>
  <si>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</si>
  <si>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</si>
  <si>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</si>
  <si>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</si>
  <si>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</si>
  <si>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</si>
  <si>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</si>
  <si>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</si>
  <si>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</si>
  <si>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</si>
  <si>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</si>
  <si>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</si>
  <si>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</si>
  <si>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</si>
  <si>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</si>
  <si>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</si>
  <si>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</si>
  <si>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</si>
  <si>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</si>
  <si>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</si>
  <si>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</si>
  <si>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</si>
  <si>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</si>
  <si>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</si>
  <si>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</si>
  <si>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</si>
  <si>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</si>
  <si>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</si>
  <si>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</si>
  <si>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</si>
  <si>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</si>
  <si>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</si>
  <si>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</si>
  <si>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</si>
  <si>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</si>
  <si>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</si>
  <si>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</si>
  <si>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</si>
  <si>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</si>
  <si>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</si>
  <si>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</si>
  <si>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</si>
  <si>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</si>
  <si>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</si>
  <si>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</si>
  <si>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</si>
  <si>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</si>
  <si>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</si>
  <si>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</si>
  <si>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</si>
  <si>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</si>
  <si>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</si>
  <si>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</si>
  <si>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</si>
  <si>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</si>
  <si>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</si>
  <si>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</si>
  <si>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</si>
  <si>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</si>
  <si>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</si>
  <si>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</si>
  <si>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</si>
  <si>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</si>
  <si>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</si>
  <si>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</si>
  <si>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</si>
  <si>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</si>
  <si>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</si>
  <si>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</si>
  <si>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</si>
  <si>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</si>
  <si>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</si>
  <si>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</si>
  <si>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</si>
  <si>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</si>
  <si>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</si>
  <si>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</si>
  <si>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</si>
  <si>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</si>
  <si>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</si>
  <si>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</si>
  <si>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</si>
  <si>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</si>
  <si>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</si>
  <si>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</si>
  <si>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</si>
  <si>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</si>
  <si>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</si>
  <si>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</si>
  <si>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</si>
  <si>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</si>
  <si>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</si>
  <si>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</si>
  <si>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</si>
  <si>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</si>
  <si>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</si>
  <si>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</si>
  <si>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</si>
  <si>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</si>
  <si>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</si>
  <si>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</si>
  <si>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</si>
  <si>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</si>
  <si>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</si>
  <si>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</si>
  <si>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</si>
  <si>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</si>
  <si>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</si>
  <si>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</si>
  <si>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</si>
  <si>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</si>
  <si>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</si>
  <si>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</si>
  <si>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</si>
  <si>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</si>
  <si>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</si>
  <si>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</si>
  <si>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</si>
  <si>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</si>
  <si>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</si>
  <si>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</si>
  <si>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</si>
  <si>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</si>
  <si>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</si>
  <si>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</si>
  <si>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</si>
  <si>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</si>
  <si>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</si>
  <si>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</si>
  <si>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</si>
  <si>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</si>
  <si>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</si>
  <si>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</si>
  <si>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</si>
  <si>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</si>
  <si>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</si>
  <si>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</si>
  <si>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</si>
  <si>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</si>
  <si>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</si>
  <si>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</si>
  <si>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</si>
  <si>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</si>
  <si>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</si>
  <si>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</si>
  <si>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</si>
  <si>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</si>
  <si>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</si>
  <si>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</si>
  <si>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</si>
  <si>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</si>
  <si>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</si>
  <si>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</si>
  <si>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</si>
  <si>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</si>
  <si>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</si>
  <si>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</si>
  <si>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</si>
  <si>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</si>
  <si>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</si>
  <si>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</si>
  <si>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</si>
  <si>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</si>
  <si>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</si>
  <si>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</si>
  <si>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</si>
  <si>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</si>
  <si>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</si>
  <si>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</si>
  <si>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</si>
  <si>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</si>
  <si>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</si>
  <si>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</si>
  <si>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</si>
  <si>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</si>
  <si>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</si>
  <si>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</si>
  <si>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</si>
  <si>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</si>
  <si>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</si>
  <si>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</si>
  <si>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</si>
  <si>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</si>
  <si>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</si>
  <si>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</si>
  <si>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</si>
  <si>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</si>
  <si>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</si>
  <si>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</si>
  <si>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</si>
  <si>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</si>
  <si>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</si>
  <si>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</si>
  <si>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</si>
  <si>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</si>
  <si>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</si>
  <si>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</si>
  <si>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</si>
  <si>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</si>
  <si>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</si>
  <si>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</si>
  <si>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</si>
  <si>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</si>
  <si>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</si>
  <si>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</si>
  <si>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</si>
  <si>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</si>
  <si>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</si>
  <si>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</si>
  <si>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</si>
  <si>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</si>
  <si>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</si>
  <si>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</si>
  <si>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</si>
  <si>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</si>
  <si>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</si>
  <si>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</si>
  <si>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</si>
  <si>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</si>
  <si>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</si>
  <si>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</si>
  <si>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</si>
  <si>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</si>
  <si>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</si>
  <si>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</si>
  <si>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</si>
  <si>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</si>
  <si>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</si>
  <si>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</si>
  <si>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</si>
  <si>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</si>
  <si>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</si>
  <si>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</si>
  <si>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</si>
  <si>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</si>
  <si>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</si>
  <si>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</si>
  <si>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</si>
  <si>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</si>
  <si>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</si>
  <si>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</si>
  <si>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</si>
  <si>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</si>
  <si>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</si>
  <si>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</si>
  <si>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</si>
  <si>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</si>
  <si>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</si>
  <si>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</si>
  <si>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</si>
  <si>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</si>
  <si>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</si>
  <si>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</si>
  <si>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</si>
  <si>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</si>
  <si>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</si>
  <si>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</si>
  <si>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</si>
  <si>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</si>
  <si>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</si>
  <si>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</si>
  <si>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</si>
  <si>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</si>
  <si>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</si>
  <si>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</si>
  <si>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</si>
  <si>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</si>
  <si>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</si>
  <si>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</si>
  <si>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</si>
  <si>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</si>
  <si>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</si>
  <si>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</si>
  <si>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</si>
  <si>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</si>
  <si>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</si>
  <si>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</si>
  <si>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</si>
  <si>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</si>
  <si>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</si>
  <si>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</si>
  <si>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</si>
  <si>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</si>
  <si>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</si>
  <si>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</si>
  <si>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</si>
  <si>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</si>
  <si>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</si>
  <si>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</si>
  <si>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</si>
  <si>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</si>
  <si>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</si>
  <si>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</si>
  <si>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</si>
  <si>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</si>
  <si>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</si>
  <si>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</si>
  <si>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</si>
  <si>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</si>
  <si>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</si>
  <si>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</si>
  <si>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</si>
  <si>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</si>
  <si>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</si>
  <si>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</si>
  <si>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</si>
  <si>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</si>
  <si>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</si>
  <si>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</si>
  <si>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</si>
  <si>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</si>
  <si>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</si>
  <si>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</si>
  <si>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</si>
  <si>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</si>
  <si>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</si>
  <si>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</si>
  <si>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</si>
  <si>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</si>
  <si>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</si>
  <si>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</si>
  <si>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</si>
  <si>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</si>
  <si>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</si>
  <si>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</si>
  <si>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</si>
  <si>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</si>
  <si>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</si>
  <si>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</si>
  <si>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</si>
  <si>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</si>
  <si>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</si>
  <si>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</si>
  <si>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</si>
  <si>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</si>
  <si>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</si>
  <si>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</si>
  <si>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</si>
  <si>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</si>
  <si>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</si>
  <si>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</si>
  <si>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</si>
  <si>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</si>
  <si>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</si>
  <si>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</si>
  <si>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</si>
  <si>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</si>
  <si>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</si>
  <si>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</si>
  <si>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</si>
  <si>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</si>
  <si>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</si>
  <si>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</si>
  <si>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</si>
  <si>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</si>
  <si>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</si>
  <si>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</si>
  <si>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</si>
  <si>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</si>
  <si>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</si>
  <si>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</si>
  <si>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</si>
  <si>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</si>
  <si>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</si>
  <si>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</si>
  <si>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</si>
  <si>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</si>
  <si>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</si>
  <si>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</si>
  <si>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</si>
  <si>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</si>
  <si>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</si>
  <si>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</si>
  <si>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</si>
  <si>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</si>
  <si>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</si>
  <si>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</si>
  <si>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</si>
  <si>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</si>
  <si>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</si>
  <si>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</si>
  <si>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</si>
  <si>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</si>
  <si>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</si>
  <si>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</si>
  <si>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</si>
  <si>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</si>
  <si>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</si>
  <si>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</si>
  <si>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</si>
  <si>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</si>
  <si>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</si>
  <si>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</si>
  <si>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</si>
  <si>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</si>
  <si>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</si>
  <si>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</si>
  <si>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</si>
  <si>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</si>
  <si>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</si>
  <si>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</si>
  <si>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</si>
  <si>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</si>
  <si>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</si>
  <si>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</si>
  <si>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</si>
  <si>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</si>
  <si>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</si>
  <si>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</si>
  <si>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</si>
  <si>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</si>
  <si>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</si>
  <si>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</si>
  <si>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</si>
  <si>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</si>
  <si>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</si>
  <si>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</si>
  <si>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</si>
  <si>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</si>
  <si>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</si>
  <si>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</si>
  <si>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</si>
  <si>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</si>
  <si>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</si>
  <si>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</si>
  <si>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</si>
  <si>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</si>
  <si>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</si>
  <si>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</si>
  <si>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</si>
  <si>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</si>
  <si>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</si>
  <si>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</si>
  <si>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</si>
  <si>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</si>
  <si>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</si>
  <si>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</si>
  <si>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</si>
  <si>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</si>
  <si>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</si>
  <si>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</si>
  <si>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</si>
  <si>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</si>
  <si>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</si>
  <si>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</si>
  <si>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</si>
  <si>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</si>
  <si>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</si>
  <si>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</si>
  <si>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</si>
  <si>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</si>
  <si>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</si>
  <si>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</si>
  <si>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</si>
  <si>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</si>
  <si>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</si>
  <si>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</si>
  <si>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</si>
  <si>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</si>
  <si>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</si>
  <si>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</si>
  <si>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</si>
  <si>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</si>
  <si>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</si>
  <si>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</si>
  <si>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</si>
  <si>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</si>
  <si>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</si>
  <si>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</si>
  <si>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</si>
  <si>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</si>
  <si>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</si>
  <si>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</si>
  <si>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</si>
  <si>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</si>
  <si>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</si>
  <si>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</si>
  <si>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</si>
  <si>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</si>
  <si>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</si>
  <si>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</si>
  <si>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</si>
  <si>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</si>
  <si>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</si>
  <si>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</si>
  <si>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</si>
  <si>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</si>
  <si>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</si>
  <si>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</si>
  <si>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</si>
  <si>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</si>
  <si>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</si>
  <si>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</si>
  <si>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</si>
  <si>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</si>
  <si>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</si>
  <si>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</si>
  <si>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</si>
  <si>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</si>
  <si>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</si>
  <si>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</si>
  <si>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</si>
  <si>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</si>
  <si>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</si>
  <si>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</si>
  <si>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</si>
  <si>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</si>
  <si>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</si>
  <si>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</si>
  <si>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</si>
  <si>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</si>
  <si>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</si>
  <si>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</si>
  <si>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</si>
  <si>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</si>
  <si>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</si>
  <si>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</si>
  <si>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</si>
  <si>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</si>
  <si>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</si>
  <si>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</si>
  <si>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</si>
  <si>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</si>
  <si>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</si>
  <si>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</si>
  <si>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</si>
  <si>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</si>
  <si>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</si>
  <si>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</si>
  <si>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</si>
  <si>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</si>
  <si>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</si>
  <si>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</si>
  <si>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</si>
  <si>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</si>
  <si>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</si>
  <si>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</si>
  <si>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</si>
  <si>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</si>
  <si>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</si>
  <si>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</si>
  <si>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</si>
  <si>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</si>
  <si>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</si>
  <si>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</si>
  <si>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</si>
  <si>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</si>
  <si>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</si>
  <si>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</si>
  <si>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</si>
  <si>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</si>
  <si>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</si>
  <si>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</si>
  <si>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</si>
  <si>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</si>
  <si>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</si>
  <si>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</si>
  <si>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</si>
  <si>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</si>
  <si>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</si>
  <si>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</si>
  <si>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</si>
  <si>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</si>
  <si>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</si>
  <si>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</si>
  <si>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</si>
  <si>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</si>
  <si>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</si>
  <si>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</si>
  <si>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</si>
  <si>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</si>
  <si>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</si>
  <si>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</si>
  <si>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</si>
  <si>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</si>
  <si>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</si>
  <si>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</si>
  <si>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</si>
  <si>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</si>
  <si>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</si>
  <si>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</si>
  <si>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</si>
  <si>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</si>
  <si>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</si>
  <si>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</si>
  <si>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</si>
  <si>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</si>
  <si>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</si>
  <si>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</si>
  <si>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</si>
  <si>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</si>
  <si>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</si>
  <si>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</si>
  <si>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</si>
  <si>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</si>
  <si>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</si>
  <si>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</si>
  <si>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</si>
  <si>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</si>
  <si>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</si>
  <si>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</si>
  <si>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</si>
  <si>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</si>
  <si>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</si>
  <si>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</si>
  <si>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</si>
  <si>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</si>
  <si>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</si>
  <si>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</si>
  <si>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</si>
  <si>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</si>
  <si>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</si>
  <si>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</si>
  <si>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</si>
  <si>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</si>
  <si>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</si>
  <si>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</si>
  <si>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</si>
  <si>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</si>
  <si>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</si>
  <si>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</si>
  <si>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</si>
  <si>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</si>
  <si>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</si>
  <si>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</si>
  <si>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</si>
  <si>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</si>
  <si>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</si>
  <si>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</si>
  <si>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</si>
  <si>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</si>
  <si>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</si>
  <si>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</si>
  <si>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</si>
  <si>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</si>
  <si>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</si>
  <si>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</si>
  <si>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</si>
  <si>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</si>
  <si>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</si>
  <si>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</si>
  <si>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</si>
  <si>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</si>
  <si>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</si>
  <si>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</si>
  <si>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</si>
  <si>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</si>
  <si>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</si>
  <si>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</si>
  <si>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</si>
  <si>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</si>
  <si>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</si>
  <si>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</si>
  <si>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</si>
  <si>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</si>
  <si>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</si>
  <si>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</si>
  <si>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</si>
  <si>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</si>
  <si>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</si>
  <si>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</si>
  <si>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</si>
  <si>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</si>
  <si>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</si>
  <si>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</si>
  <si>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</si>
  <si>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</si>
  <si>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</si>
  <si>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</si>
  <si>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</si>
  <si>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</si>
  <si>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</si>
  <si>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</si>
  <si>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</si>
  <si>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</si>
  <si>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</si>
  <si>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</si>
  <si>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</si>
  <si>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</si>
  <si>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</si>
  <si>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</si>
  <si>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</si>
  <si>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</si>
  <si>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</si>
  <si>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</si>
  <si>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</si>
  <si>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</si>
  <si>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</si>
  <si>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</si>
  <si>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</si>
  <si>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</si>
  <si>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</si>
  <si>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</si>
  <si>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</si>
  <si>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</si>
  <si>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</si>
  <si>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</si>
  <si>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</si>
  <si>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</si>
  <si>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</si>
  <si>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</si>
  <si>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</si>
  <si>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</si>
  <si>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</si>
  <si>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</si>
  <si>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</si>
  <si>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</si>
  <si>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</si>
  <si>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</si>
  <si>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</si>
  <si>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</si>
  <si>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</si>
  <si>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</si>
  <si>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</si>
  <si>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</si>
  <si>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</si>
  <si>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</si>
  <si>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</si>
  <si>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</si>
  <si>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</si>
  <si>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</si>
  <si>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</si>
  <si>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</si>
  <si>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</si>
  <si>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</si>
  <si>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</si>
  <si>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</si>
  <si>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</si>
  <si>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</si>
  <si>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</si>
  <si>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</si>
  <si>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</si>
  <si>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</si>
  <si>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</si>
  <si>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</si>
  <si>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</si>
  <si>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</si>
  <si>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</si>
  <si>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</si>
  <si>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</si>
  <si>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</si>
  <si>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</si>
  <si>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</si>
  <si>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</si>
  <si>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</si>
  <si>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</si>
  <si>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</si>
  <si>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</si>
  <si>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</si>
  <si>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</si>
  <si>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</si>
  <si>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</si>
  <si>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</si>
  <si>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</si>
  <si>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</si>
  <si>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</si>
  <si>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</si>
  <si>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</si>
  <si>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</si>
  <si>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</si>
  <si>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</si>
  <si>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</si>
  <si>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</si>
  <si>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</si>
  <si>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</si>
  <si>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</si>
  <si>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</si>
  <si>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</si>
  <si>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</si>
  <si>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</si>
  <si>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</si>
  <si>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</si>
  <si>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</si>
  <si>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</si>
  <si>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</si>
  <si>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</si>
  <si>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</si>
  <si>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</si>
  <si>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</si>
  <si>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</si>
  <si>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</si>
  <si>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</si>
  <si>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</si>
  <si>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</si>
  <si>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</si>
  <si>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</si>
  <si>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</si>
  <si>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</si>
  <si>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</si>
  <si>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</si>
  <si>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</si>
  <si>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</si>
  <si>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</si>
  <si>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</si>
  <si>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</si>
  <si>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</si>
  <si>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</si>
  <si>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</si>
  <si>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</si>
  <si>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</si>
  <si>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</si>
  <si>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</si>
  <si>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</si>
  <si>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</si>
  <si>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</si>
  <si>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</si>
  <si>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</si>
  <si>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</si>
  <si>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</si>
  <si>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</si>
  <si>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</si>
  <si>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</si>
  <si>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</si>
  <si>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</si>
  <si>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</si>
  <si>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</si>
  <si>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</si>
  <si>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</si>
  <si>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</si>
  <si>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</si>
  <si>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</si>
  <si>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</si>
  <si>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</si>
  <si>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</si>
  <si>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</si>
  <si>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</si>
  <si>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</si>
  <si>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</si>
  <si>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</si>
  <si>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</si>
  <si>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</si>
  <si>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</si>
  <si>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</si>
  <si>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</si>
  <si>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</si>
  <si>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</si>
  <si>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</si>
  <si>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</si>
  <si>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</si>
  <si>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</si>
  <si>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</si>
  <si>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</si>
  <si>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</si>
  <si>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</si>
  <si>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</si>
  <si>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</si>
  <si>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</si>
  <si>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</si>
  <si>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</si>
  <si>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</si>
  <si>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</si>
  <si>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</si>
  <si>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</si>
  <si>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</si>
  <si>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</si>
  <si>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</si>
  <si>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</si>
  <si>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</si>
  <si>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</si>
  <si>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</si>
  <si>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</si>
  <si>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</si>
  <si>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</si>
  <si>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</si>
  <si>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</si>
  <si>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</si>
  <si>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</si>
  <si>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</si>
  <si>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</si>
  <si>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</si>
  <si>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</si>
  <si>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</si>
  <si>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</si>
  <si>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</si>
  <si>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</si>
  <si>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</si>
  <si>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</si>
  <si>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</si>
  <si>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</si>
  <si>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</si>
  <si>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</si>
  <si>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</si>
  <si>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</si>
  <si>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</si>
  <si>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</si>
  <si>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</si>
  <si>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</si>
  <si>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</si>
  <si>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</si>
  <si>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</si>
  <si>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</si>
  <si>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</si>
  <si>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</si>
  <si>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</si>
  <si>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</si>
  <si>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</si>
  <si>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</si>
  <si>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</si>
  <si>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</si>
  <si>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</si>
  <si>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</si>
  <si>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</si>
  <si>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</si>
  <si>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</si>
  <si>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</si>
  <si>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</si>
  <si>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</si>
  <si>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</si>
  <si>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</si>
  <si>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</si>
  <si>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</si>
  <si>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</si>
  <si>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</si>
  <si>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</si>
  <si>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</si>
  <si>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</si>
  <si>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</si>
  <si>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</si>
  <si>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</si>
  <si>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</si>
  <si>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</si>
  <si>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</si>
  <si>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</si>
  <si>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</si>
  <si>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</si>
  <si>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</si>
  <si>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</si>
  <si>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</si>
  <si>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</si>
  <si>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</si>
  <si>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</si>
  <si>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</si>
  <si>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</si>
  <si>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</si>
  <si>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</si>
  <si>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</si>
  <si>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</si>
  <si>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</si>
  <si>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</si>
  <si>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</si>
  <si>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</si>
  <si>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</si>
  <si>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</si>
  <si>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</si>
  <si>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</si>
  <si>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</si>
  <si>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</si>
  <si>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</si>
  <si>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</si>
  <si>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</si>
  <si>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</si>
  <si>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</si>
  <si>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</si>
  <si>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</si>
  <si>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</si>
  <si>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</si>
  <si>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</si>
  <si>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</si>
  <si>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</si>
  <si>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</si>
  <si>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</si>
  <si>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</si>
  <si>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</si>
  <si>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</si>
  <si>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</si>
  <si>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</si>
  <si>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</si>
  <si>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</si>
  <si>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</si>
  <si>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</si>
  <si>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</si>
  <si>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</si>
  <si>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</si>
  <si>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</si>
  <si>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</si>
  <si>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</si>
  <si>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</si>
  <si>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</si>
  <si>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</si>
  <si>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</si>
  <si>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</si>
  <si>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</si>
  <si>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</si>
  <si>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</si>
  <si>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</si>
  <si>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</si>
  <si>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</si>
  <si>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</si>
  <si>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</si>
  <si>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</si>
  <si>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</si>
  <si>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</si>
  <si>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</si>
  <si>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</si>
  <si>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</si>
  <si>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</si>
  <si>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</si>
  <si>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</si>
  <si>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</si>
  <si>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</si>
  <si>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</si>
  <si>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</si>
  <si>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</si>
  <si>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</si>
  <si>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</si>
  <si>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</si>
  <si>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</si>
  <si>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</si>
  <si>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</si>
  <si>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</si>
  <si>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</si>
  <si>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</si>
  <si>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</si>
  <si>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</si>
  <si>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</si>
  <si>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</si>
  <si>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</si>
  <si>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</si>
  <si>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</si>
  <si>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</si>
  <si>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</si>
  <si>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</si>
  <si>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</si>
  <si>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</si>
  <si>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</si>
  <si>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</si>
  <si>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</si>
  <si>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</si>
  <si>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</si>
  <si>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</si>
  <si>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</si>
  <si>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</si>
  <si>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</si>
  <si>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</si>
  <si>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</si>
  <si>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</si>
  <si>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</si>
  <si>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</si>
  <si>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</si>
  <si>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</si>
  <si>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</si>
  <si>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</si>
  <si>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</si>
  <si>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</si>
  <si>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</si>
  <si>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</si>
  <si>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</si>
  <si>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</si>
  <si>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</si>
  <si>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</si>
  <si>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</si>
  <si>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</si>
  <si>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</si>
  <si>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</si>
  <si>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</si>
  <si>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</si>
  <si>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</si>
  <si>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</si>
  <si>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</si>
  <si>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</si>
  <si>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</si>
  <si>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</si>
  <si>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</si>
  <si>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</si>
  <si>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</si>
  <si>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</si>
  <si>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</si>
  <si>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</si>
  <si>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</si>
  <si>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</si>
  <si>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</si>
  <si>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</si>
  <si>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</si>
  <si>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</si>
  <si>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</si>
  <si>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</si>
  <si>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</si>
  <si>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</si>
  <si>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</si>
  <si>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</si>
  <si>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</si>
  <si>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</si>
  <si>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</si>
  <si>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</si>
  <si>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</si>
  <si>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</si>
  <si>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</si>
  <si>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</si>
  <si>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</si>
  <si>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</si>
  <si>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</si>
  <si>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</si>
  <si>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</si>
  <si>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</si>
  <si>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</si>
  <si>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</si>
  <si>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</si>
  <si>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</si>
  <si>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</si>
  <si>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</si>
  <si>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</si>
  <si>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</si>
  <si>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</si>
  <si>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</si>
  <si>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</si>
  <si>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</si>
  <si>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</si>
  <si>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</si>
  <si>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</si>
  <si>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</si>
  <si>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</si>
  <si>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</si>
  <si>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</si>
  <si>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</si>
  <si>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</si>
  <si>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</si>
  <si>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</si>
  <si>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</si>
  <si>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</si>
  <si>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</si>
  <si>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</si>
  <si>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</si>
  <si>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</si>
  <si>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</si>
  <si>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</si>
  <si>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</si>
  <si>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</si>
  <si>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</si>
  <si>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</si>
  <si>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</si>
  <si>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</si>
  <si>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</si>
  <si>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</si>
  <si>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</si>
  <si>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</si>
  <si>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</si>
  <si>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</si>
  <si>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</si>
  <si>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</si>
  <si>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</si>
  <si>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</si>
  <si>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</si>
  <si>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</si>
  <si>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</si>
  <si>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</si>
  <si>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</si>
  <si>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</si>
  <si>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</si>
  <si>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</si>
  <si>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</si>
  <si>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</si>
  <si>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</si>
  <si>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</si>
  <si>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</si>
  <si>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</si>
  <si>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</si>
  <si>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</si>
  <si>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</si>
  <si>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</si>
  <si>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</si>
  <si>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</si>
  <si>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</si>
  <si>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</si>
  <si>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</si>
  <si>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</si>
  <si>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</si>
  <si>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</si>
  <si>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</si>
  <si>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</si>
  <si>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</si>
  <si>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</si>
  <si>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</si>
  <si>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</si>
  <si>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</si>
  <si>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</si>
  <si>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</si>
  <si>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</si>
  <si>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</si>
  <si>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</si>
  <si>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</si>
  <si>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</si>
  <si>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</si>
  <si>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</si>
  <si>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</si>
  <si>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</si>
  <si>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</si>
  <si>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</si>
  <si>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</si>
  <si>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</si>
  <si>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</si>
  <si>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</si>
  <si>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</si>
  <si>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</si>
  <si>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</si>
  <si>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</si>
  <si>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</si>
  <si>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</si>
  <si>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</si>
  <si>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</si>
  <si>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</si>
  <si>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</si>
  <si>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</si>
  <si>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</si>
  <si>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</si>
  <si>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</si>
  <si>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</si>
  <si>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</si>
  <si>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</si>
  <si>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</si>
  <si>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</si>
  <si>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</si>
  <si>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</si>
  <si>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</si>
  <si>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</si>
  <si>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</si>
  <si>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</si>
  <si>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</si>
  <si>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</si>
  <si>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</si>
  <si>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</si>
  <si>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</si>
  <si>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</si>
  <si>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</si>
  <si>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</si>
  <si>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</si>
  <si>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</si>
  <si>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</si>
  <si>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</si>
  <si>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</si>
  <si>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</si>
  <si>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</si>
  <si>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</si>
  <si>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</si>
  <si>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</si>
  <si>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</si>
  <si>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</si>
  <si>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</si>
  <si>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</si>
  <si>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</si>
  <si>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</si>
  <si>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</si>
  <si>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</si>
  <si>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</si>
  <si>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</si>
  <si>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</si>
  <si>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</si>
  <si>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</si>
  <si>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</si>
  <si>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</si>
  <si>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</si>
  <si>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</si>
  <si>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</si>
  <si>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</si>
  <si>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</si>
  <si>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</si>
  <si>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</si>
  <si>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</si>
  <si>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</si>
  <si>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</si>
  <si>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</si>
  <si>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</si>
  <si>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</si>
  <si>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</si>
  <si>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</si>
  <si>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</si>
  <si>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</si>
  <si>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</si>
  <si>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</si>
  <si>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</si>
  <si>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</si>
  <si>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</si>
  <si>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</si>
  <si>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</si>
  <si>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</si>
  <si>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</si>
  <si>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</si>
  <si>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</si>
  <si>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</si>
  <si>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</si>
  <si>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</si>
  <si>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</si>
  <si>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</si>
  <si>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</si>
  <si>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</si>
  <si>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</si>
  <si>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</si>
  <si>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</si>
  <si>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</si>
  <si>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</si>
  <si>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</si>
  <si>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</si>
  <si>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</si>
  <si>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</si>
  <si>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</si>
  <si>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</si>
  <si>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</si>
  <si>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</si>
  <si>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</si>
  <si>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</si>
  <si>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</si>
  <si>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</si>
  <si>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</si>
  <si>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</si>
  <si>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</si>
  <si>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</si>
  <si>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</si>
  <si>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</si>
  <si>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</si>
  <si>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</si>
  <si>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</si>
  <si>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</si>
  <si>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</si>
  <si>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</si>
  <si>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</si>
  <si>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</si>
  <si>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</si>
  <si>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</si>
  <si>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</si>
  <si>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</si>
  <si>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</si>
  <si>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</si>
  <si>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</si>
  <si>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</si>
  <si>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</si>
  <si>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</si>
  <si>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</si>
  <si>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</si>
  <si>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</si>
  <si>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</si>
  <si>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</si>
  <si>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</si>
  <si>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</si>
  <si>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</si>
  <si>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</si>
  <si>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</si>
  <si>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</si>
  <si>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</si>
  <si>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</si>
  <si>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</si>
  <si>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</si>
  <si>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</si>
  <si>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</si>
  <si>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</si>
  <si>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</si>
  <si>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</si>
  <si>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</si>
  <si>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</si>
  <si>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</si>
  <si>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</si>
  <si>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</si>
  <si>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</si>
  <si>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</si>
  <si>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</si>
  <si>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</si>
  <si>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</si>
  <si>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</si>
  <si>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</si>
  <si>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</si>
  <si>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</si>
  <si>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</si>
  <si>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</si>
  <si>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</si>
  <si>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</si>
  <si>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</si>
  <si>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</si>
  <si>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</si>
  <si>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</si>
  <si>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</si>
  <si>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</si>
  <si>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</si>
  <si>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</si>
  <si>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</si>
  <si>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</si>
  <si>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</si>
  <si>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</si>
  <si>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</si>
  <si>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</si>
  <si>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</si>
  <si>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</si>
  <si>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</si>
  <si>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</si>
  <si>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</si>
  <si>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</si>
  <si>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</si>
  <si>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</si>
  <si>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</si>
  <si>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</si>
  <si>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</si>
  <si>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</si>
  <si>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</si>
  <si>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</si>
  <si>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</si>
  <si>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</si>
  <si>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</si>
  <si>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</si>
  <si>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</si>
  <si>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</si>
  <si>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</si>
  <si>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</si>
  <si>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</si>
  <si>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</si>
  <si>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</si>
  <si>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</si>
  <si>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</si>
  <si>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</si>
  <si>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</si>
  <si>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</si>
  <si>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</si>
  <si>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</si>
  <si>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</si>
  <si>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</si>
  <si>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</si>
  <si>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</si>
  <si>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</si>
  <si>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</si>
  <si>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</si>
  <si>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</si>
  <si>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</si>
  <si>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</si>
  <si>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</si>
  <si>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</si>
  <si>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</si>
  <si>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</si>
  <si>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</si>
  <si>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</si>
  <si>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</si>
  <si>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</si>
  <si>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</si>
  <si>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</si>
  <si>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</si>
  <si>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</si>
  <si>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</si>
  <si>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</si>
  <si>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</si>
  <si>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</si>
  <si>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</si>
  <si>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</si>
  <si>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</si>
  <si>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</si>
  <si>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</si>
  <si>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</si>
  <si>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</si>
  <si>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</si>
  <si>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</si>
  <si>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</si>
  <si>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</si>
  <si>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</si>
  <si>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</si>
  <si>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</si>
  <si>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</si>
  <si>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</si>
  <si>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</si>
  <si>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</si>
  <si>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</si>
  <si>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</si>
  <si>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</si>
  <si>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</si>
  <si>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</si>
  <si>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</si>
  <si>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</si>
  <si>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</si>
  <si>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</si>
  <si>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</si>
  <si>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</si>
  <si>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</si>
  <si>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</si>
  <si>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</si>
  <si>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</si>
  <si>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</si>
  <si>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</si>
  <si>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</si>
  <si>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</si>
  <si>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</si>
  <si>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</si>
  <si>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</si>
  <si>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</si>
  <si>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</si>
  <si>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</si>
  <si>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</si>
  <si>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</si>
  <si>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</si>
  <si>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</si>
  <si>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</si>
  <si>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</si>
  <si>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</si>
  <si>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</si>
  <si>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</si>
  <si>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</si>
  <si>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</si>
  <si>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</si>
  <si>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</si>
  <si>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</si>
  <si>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</si>
  <si>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</si>
  <si>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</si>
  <si>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</si>
  <si>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</si>
  <si>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</si>
  <si>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</si>
  <si>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</si>
  <si>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</si>
  <si>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</si>
  <si>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</si>
  <si>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</si>
  <si>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</si>
  <si>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</si>
  <si>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</si>
  <si>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</si>
  <si>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</si>
  <si>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</si>
  <si>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</si>
  <si>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</si>
  <si>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</si>
  <si>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</si>
  <si>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</si>
  <si>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</si>
  <si>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</si>
  <si>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</si>
  <si>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</si>
  <si>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</si>
  <si>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</si>
  <si>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</si>
  <si>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</si>
  <si>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</si>
  <si>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</si>
  <si>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</si>
  <si>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</si>
  <si>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</si>
  <si>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</si>
  <si>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</si>
  <si>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</si>
  <si>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</si>
  <si>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</si>
  <si>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</si>
  <si>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</si>
  <si>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</si>
  <si>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</si>
  <si>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</si>
  <si>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</si>
  <si>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</si>
  <si>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</si>
  <si>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</si>
  <si>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</si>
  <si>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</si>
  <si>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</si>
  <si>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</si>
  <si>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</si>
  <si>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</si>
  <si>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</si>
  <si>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</si>
  <si>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</si>
  <si>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</si>
  <si>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</si>
  <si>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</si>
  <si>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</si>
  <si>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</si>
  <si>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</si>
  <si>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</si>
  <si>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</si>
  <si>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</si>
  <si>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</si>
  <si>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</si>
  <si>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</si>
  <si>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</si>
  <si>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</si>
  <si>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</si>
  <si>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</si>
  <si>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</si>
  <si>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</si>
  <si>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</si>
  <si>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</si>
  <si>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</si>
  <si>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</si>
  <si>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</si>
  <si>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</si>
  <si>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</si>
  <si>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</si>
  <si>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</si>
  <si>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</si>
  <si>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</si>
  <si>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</si>
  <si>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</si>
  <si>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</si>
  <si>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</si>
  <si>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</si>
  <si>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</si>
  <si>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</si>
  <si>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</si>
  <si>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</si>
  <si>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</si>
  <si>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</si>
  <si>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</si>
  <si>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</si>
  <si>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</si>
  <si>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</si>
  <si>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</si>
  <si>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</si>
  <si>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</si>
  <si>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</si>
  <si>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</si>
  <si>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</si>
  <si>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</si>
  <si>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</si>
  <si>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</si>
  <si>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</si>
  <si>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</si>
  <si>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</si>
  <si>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</si>
  <si>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</si>
  <si>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</si>
  <si>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</si>
  <si>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</si>
  <si>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</si>
  <si>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</si>
  <si>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</si>
  <si>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</si>
  <si>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</si>
  <si>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</si>
  <si>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</si>
  <si>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</si>
  <si>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</si>
  <si>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</si>
  <si>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</si>
  <si>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</si>
  <si>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</si>
  <si>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</si>
  <si>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</si>
  <si>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</si>
  <si>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</si>
  <si>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</si>
  <si>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</si>
  <si>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</si>
  <si>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</si>
  <si>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</si>
  <si>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</si>
  <si>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</si>
  <si>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</si>
  <si>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</si>
  <si>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</si>
  <si>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</si>
  <si>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</si>
  <si>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</si>
  <si>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</si>
  <si>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</si>
  <si>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</si>
  <si>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</si>
  <si>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</si>
  <si>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</si>
  <si>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</si>
  <si>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</si>
  <si>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</si>
  <si>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</si>
  <si>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</si>
  <si>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</si>
  <si>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</si>
  <si>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</si>
  <si>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</si>
  <si>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</si>
  <si>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</si>
  <si>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</si>
  <si>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</si>
  <si>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</si>
  <si>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</si>
  <si>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</si>
  <si>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</si>
  <si>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</si>
  <si>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</si>
  <si>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</si>
  <si>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</si>
  <si>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</si>
  <si>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</si>
  <si>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</si>
  <si>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</si>
  <si>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</si>
  <si>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</si>
  <si>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</si>
  <si>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</si>
  <si>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</si>
  <si>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</si>
  <si>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</si>
  <si>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</si>
  <si>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</si>
  <si>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</si>
  <si>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</si>
  <si>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</si>
  <si>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</si>
  <si>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</si>
  <si>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</si>
  <si>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</si>
  <si>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</si>
  <si>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</si>
  <si>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</si>
  <si>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</si>
  <si>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</si>
  <si>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</si>
  <si>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</si>
  <si>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</si>
  <si>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</si>
  <si>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</si>
  <si>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</si>
  <si>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</si>
  <si>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</si>
  <si>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</si>
  <si>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</si>
  <si>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</si>
  <si>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</si>
  <si>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</si>
  <si>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</si>
  <si>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</si>
  <si>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</si>
  <si>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</si>
  <si>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</si>
  <si>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</si>
  <si>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</si>
  <si>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</si>
  <si>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</si>
  <si>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</si>
  <si>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</si>
  <si>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</si>
  <si>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</si>
  <si>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</si>
  <si>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</si>
  <si>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</si>
  <si>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</si>
  <si>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</si>
  <si>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</si>
  <si>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</si>
  <si>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</si>
  <si>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</si>
  <si>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</si>
  <si>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</si>
  <si>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</si>
  <si>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</si>
  <si>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</si>
  <si>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</si>
  <si>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</si>
  <si>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</si>
  <si>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</si>
  <si>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</si>
  <si>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</si>
  <si>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</si>
  <si>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</si>
  <si>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</si>
  <si>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</si>
  <si>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</si>
  <si>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</si>
  <si>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</si>
  <si>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</si>
  <si>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</si>
  <si>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</si>
  <si>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</si>
  <si>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</si>
  <si>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</si>
  <si>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</si>
  <si>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</si>
  <si>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</si>
  <si>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</si>
  <si>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</si>
  <si>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</si>
  <si>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</si>
  <si>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</si>
  <si>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</si>
  <si>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</si>
  <si>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</si>
  <si>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</si>
  <si>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</si>
  <si>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</si>
  <si>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</si>
  <si>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</si>
  <si>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</si>
  <si>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</si>
  <si>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</si>
  <si>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</si>
  <si>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</si>
  <si>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</si>
  <si>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</si>
  <si>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</si>
  <si>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</si>
  <si>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</si>
  <si>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</si>
  <si>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</si>
  <si>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</si>
  <si>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</si>
  <si>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</si>
  <si>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</si>
  <si>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</si>
  <si>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</si>
  <si>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</si>
  <si>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</si>
  <si>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</si>
  <si>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</si>
  <si>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</si>
  <si>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</si>
  <si>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</si>
  <si>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</si>
  <si>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</si>
  <si>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</si>
  <si>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</si>
  <si>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</si>
  <si>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</si>
  <si>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</si>
  <si>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</si>
  <si>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</si>
  <si>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</si>
  <si>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</si>
  <si>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</si>
  <si>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</si>
  <si>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</si>
  <si>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</si>
  <si>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</si>
  <si>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</si>
  <si>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</si>
  <si>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</si>
  <si>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</si>
  <si>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</si>
  <si>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</si>
  <si>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</si>
  <si>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</si>
  <si>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</si>
  <si>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</si>
  <si>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</si>
  <si>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</si>
  <si>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</si>
  <si>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</si>
  <si>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</si>
  <si>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</si>
  <si>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</si>
  <si>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</si>
  <si>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</si>
  <si>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</si>
  <si>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</si>
  <si>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</si>
  <si>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</si>
  <si>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</si>
  <si>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</si>
  <si>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</si>
  <si>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</si>
  <si>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</si>
  <si>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</si>
  <si>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</si>
  <si>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</si>
  <si>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</si>
  <si>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</si>
  <si>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</si>
  <si>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</si>
  <si>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</si>
  <si>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</si>
  <si>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</si>
  <si>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</si>
  <si>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</si>
  <si>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</si>
  <si>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</si>
  <si>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</si>
  <si>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</si>
  <si>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</si>
  <si>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</si>
  <si>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</si>
  <si>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</si>
  <si>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</si>
  <si>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</si>
  <si>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</si>
  <si>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</si>
  <si>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</si>
  <si>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</si>
  <si>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</si>
  <si>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</si>
  <si>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</si>
  <si>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</si>
  <si>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</si>
  <si>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</si>
  <si>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</si>
  <si>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</si>
  <si>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</si>
  <si>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</si>
  <si>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</si>
  <si>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</si>
  <si>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</si>
  <si>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</si>
  <si>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</si>
  <si>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</si>
  <si>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</si>
  <si>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</si>
  <si>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</si>
  <si>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</si>
  <si>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</si>
  <si>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</si>
  <si>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</si>
  <si>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</si>
  <si>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</si>
  <si>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</si>
  <si>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</si>
  <si>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</si>
  <si>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</si>
  <si>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</si>
  <si>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</si>
  <si>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</si>
  <si>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</si>
  <si>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</si>
  <si>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</si>
  <si>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</si>
  <si>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</si>
  <si>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</si>
  <si>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</si>
  <si>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</si>
  <si>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</si>
  <si>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</si>
  <si>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</si>
  <si>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</si>
  <si>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</si>
  <si>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</si>
  <si>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</si>
  <si>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</si>
  <si>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</si>
  <si>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</si>
  <si>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</si>
  <si>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</si>
  <si>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</si>
  <si>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</si>
  <si>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</si>
  <si>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</si>
  <si>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</si>
  <si>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</si>
  <si>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</si>
  <si>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</si>
  <si>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</si>
  <si>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</si>
  <si>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</si>
  <si>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</si>
  <si>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</si>
  <si>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</si>
  <si>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</si>
  <si>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</si>
  <si>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</si>
  <si>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</si>
  <si>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</si>
  <si>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</si>
  <si>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</si>
  <si>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</si>
  <si>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</si>
  <si>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</si>
  <si>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</si>
  <si>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</si>
  <si>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</si>
  <si>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</si>
  <si>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</si>
  <si>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</si>
  <si>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</si>
  <si>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</si>
  <si>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</si>
  <si>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</si>
  <si>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</si>
  <si>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</si>
  <si>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</si>
  <si>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</si>
  <si>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</si>
  <si>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</si>
  <si>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</si>
  <si>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</si>
  <si>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</si>
  <si>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</si>
  <si>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</si>
  <si>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</si>
  <si>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</si>
  <si>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</si>
  <si>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</si>
  <si>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</si>
  <si>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</si>
  <si>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</si>
  <si>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</si>
  <si>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</si>
  <si>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</si>
  <si>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</si>
  <si>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</si>
  <si>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</si>
  <si>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</si>
  <si>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</si>
  <si>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</si>
  <si>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</si>
  <si>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</si>
  <si>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</si>
  <si>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</si>
  <si>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</si>
  <si>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</si>
  <si>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</si>
  <si>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</si>
  <si>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</si>
  <si>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</si>
  <si>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</si>
  <si>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</si>
  <si>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</si>
  <si>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</si>
  <si>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</si>
  <si>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</si>
  <si>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</si>
  <si>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</si>
  <si>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</si>
  <si>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</si>
  <si>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</si>
  <si>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</si>
  <si>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</si>
  <si>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</si>
  <si>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</si>
  <si>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</si>
  <si>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</si>
  <si>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</si>
  <si>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</si>
  <si>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</si>
  <si>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</si>
  <si>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</si>
  <si>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</si>
  <si>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</si>
  <si>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</si>
  <si>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</si>
  <si>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</si>
  <si>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</si>
  <si>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</si>
  <si>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</si>
  <si>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</si>
  <si>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</si>
  <si>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</si>
  <si>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</si>
  <si>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</si>
  <si>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</si>
  <si>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</si>
  <si>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</si>
  <si>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</si>
  <si>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</si>
  <si>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</si>
  <si>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</si>
  <si>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</si>
  <si>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</si>
  <si>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</si>
  <si>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</si>
  <si>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</si>
  <si>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</si>
  <si>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</si>
  <si>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</si>
  <si>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</si>
  <si>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</si>
  <si>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</si>
  <si>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</si>
  <si>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</si>
  <si>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</si>
  <si>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</si>
  <si>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</si>
  <si>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</si>
  <si>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</si>
  <si>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</si>
  <si>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</si>
  <si>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</si>
  <si>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</si>
  <si>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</si>
  <si>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</si>
  <si>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</si>
  <si>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</si>
  <si>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</si>
  <si>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</si>
  <si>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</si>
  <si>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</si>
  <si>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</si>
  <si>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</si>
  <si>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</si>
  <si>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</si>
  <si>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</si>
  <si>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</si>
  <si>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</si>
  <si>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</si>
  <si>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</si>
  <si>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</si>
  <si>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</si>
  <si>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</si>
  <si>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</si>
  <si>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</si>
  <si>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</si>
  <si>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</si>
  <si>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</si>
  <si>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</si>
  <si>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</si>
  <si>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</si>
  <si>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</si>
  <si>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</si>
  <si>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</si>
  <si>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</si>
  <si>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</si>
  <si>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</si>
  <si>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</si>
  <si>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</si>
  <si>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</si>
  <si>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</si>
  <si>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</si>
  <si>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</si>
  <si>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</si>
  <si>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</si>
  <si>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</si>
  <si>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</si>
  <si>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</si>
  <si>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</si>
  <si>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</si>
  <si>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</si>
  <si>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</si>
  <si>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</si>
  <si>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</si>
  <si>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</si>
  <si>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</si>
  <si>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</si>
  <si>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</si>
  <si>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</si>
  <si>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</si>
  <si>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</si>
  <si>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</si>
  <si>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</si>
  <si>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</si>
  <si>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</si>
  <si>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</si>
  <si>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</si>
  <si>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</si>
  <si>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</si>
  <si>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</si>
  <si>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</si>
  <si>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</si>
  <si>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</si>
  <si>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</si>
  <si>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</si>
  <si>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</si>
  <si>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</si>
  <si>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</si>
  <si>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</si>
  <si>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</si>
  <si>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</si>
  <si>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</si>
  <si>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</si>
  <si>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</si>
  <si>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</si>
  <si>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</si>
  <si>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</si>
  <si>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</si>
  <si>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</si>
  <si>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</si>
  <si>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</si>
  <si>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</si>
  <si>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</si>
  <si>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</si>
  <si>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</si>
  <si>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</si>
  <si>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</si>
  <si>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</si>
  <si>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</si>
  <si>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</si>
  <si>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</si>
  <si>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</si>
  <si>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</si>
  <si>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</si>
  <si>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</si>
  <si>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</si>
  <si>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</si>
  <si>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</si>
  <si>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</si>
  <si>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</si>
  <si>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</si>
  <si>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</si>
  <si>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</si>
  <si>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</si>
  <si>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</si>
  <si>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</si>
  <si>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</si>
  <si>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</si>
  <si>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</si>
  <si>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</si>
  <si>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</si>
  <si>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</si>
  <si>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</si>
  <si>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</si>
  <si>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</si>
  <si>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</si>
  <si>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</si>
  <si>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</si>
  <si>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</si>
  <si>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</si>
  <si>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</si>
  <si>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</si>
  <si>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</si>
  <si>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</si>
  <si>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</si>
  <si>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</si>
  <si>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</si>
  <si>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</si>
  <si>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</si>
  <si>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</si>
  <si>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</si>
  <si>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</si>
  <si>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</si>
  <si>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</si>
  <si>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</si>
  <si>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</si>
  <si>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</si>
  <si>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</si>
  <si>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</si>
  <si>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</si>
  <si>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</si>
  <si>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</si>
  <si>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</si>
  <si>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</si>
  <si>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</si>
  <si>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</si>
  <si>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</si>
  <si>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</si>
  <si>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</si>
  <si>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</si>
  <si>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</si>
  <si>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</si>
  <si>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</si>
  <si>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</si>
  <si>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</si>
  <si>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</si>
  <si>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</si>
  <si>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</si>
  <si>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</si>
  <si>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</si>
  <si>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</si>
  <si>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</si>
  <si>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</si>
  <si>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</si>
  <si>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</si>
  <si>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</si>
  <si>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</si>
  <si>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</si>
  <si>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</si>
  <si>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</si>
  <si>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</si>
  <si>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</si>
  <si>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</si>
  <si>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</si>
  <si>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</si>
  <si>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</si>
  <si>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</si>
  <si>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</si>
  <si>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</si>
  <si>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</si>
  <si>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</si>
  <si>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</si>
  <si>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</si>
  <si>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</si>
  <si>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</si>
  <si>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</si>
  <si>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</si>
  <si>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</si>
  <si>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</si>
  <si>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</si>
  <si>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</si>
  <si>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</si>
  <si>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</si>
  <si>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</si>
  <si>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</si>
  <si>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</si>
  <si>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</si>
  <si>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</si>
  <si>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</si>
  <si>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</si>
  <si>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</si>
  <si>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</si>
  <si>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</si>
  <si>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</si>
  <si>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</si>
  <si>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</si>
  <si>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</si>
  <si>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</si>
  <si>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</si>
  <si>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</si>
  <si>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</si>
  <si>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</si>
  <si>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</si>
  <si>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</si>
  <si>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</si>
  <si>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</si>
  <si>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</si>
  <si>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</si>
  <si>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</si>
  <si>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</si>
  <si>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</si>
  <si>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</si>
  <si>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</si>
  <si>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</si>
  <si>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</si>
  <si>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</si>
  <si>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</si>
  <si>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</si>
  <si>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</si>
  <si>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</si>
  <si>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</si>
  <si>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</si>
  <si>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</si>
  <si>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</si>
  <si>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</si>
  <si>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</si>
  <si>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</si>
  <si>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</si>
  <si>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</si>
  <si>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</si>
  <si>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</si>
  <si>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</si>
  <si>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</si>
  <si>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</si>
  <si>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</si>
  <si>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</si>
  <si>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</si>
  <si>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</si>
  <si>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</si>
  <si>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</si>
  <si>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</si>
  <si>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</si>
  <si>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</si>
  <si>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</si>
  <si>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</si>
  <si>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</si>
  <si>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</si>
  <si>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</si>
  <si>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</si>
  <si>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</si>
  <si>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</si>
  <si>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</si>
  <si>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</si>
  <si>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</si>
  <si>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</si>
  <si>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</si>
  <si>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</si>
  <si>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</si>
  <si>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</si>
  <si>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</si>
  <si>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</si>
  <si>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</si>
  <si>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</si>
  <si>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</si>
  <si>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</si>
  <si>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</si>
  <si>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</si>
  <si>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</si>
  <si>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</si>
  <si>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</si>
  <si>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</si>
  <si>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</si>
  <si>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</si>
  <si>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</si>
  <si>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</si>
  <si>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</si>
  <si>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</si>
  <si>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</si>
  <si>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</si>
  <si>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</si>
  <si>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</si>
  <si>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</si>
  <si>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</si>
  <si>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</si>
  <si>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</si>
  <si>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</si>
  <si>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</si>
  <si>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</si>
  <si>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</si>
  <si>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</si>
  <si>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</si>
  <si>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</si>
  <si>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</si>
  <si>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</si>
  <si>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</si>
  <si>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</si>
  <si>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</si>
  <si>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</si>
  <si>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</si>
  <si>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</si>
  <si>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</si>
  <si>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</si>
  <si>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</si>
  <si>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</si>
  <si>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</si>
  <si>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</si>
  <si>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</si>
  <si>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</si>
  <si>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</si>
  <si>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</si>
  <si>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</si>
  <si>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</si>
  <si>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</si>
  <si>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</si>
  <si>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</si>
  <si>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</si>
  <si>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</si>
  <si>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</si>
  <si>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</si>
  <si>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</si>
  <si>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</si>
  <si>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</si>
  <si>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</si>
  <si>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</si>
  <si>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</si>
  <si>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</si>
  <si>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</si>
  <si>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</si>
  <si>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</si>
  <si>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</si>
  <si>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</si>
  <si>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</si>
  <si>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</si>
  <si>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</si>
  <si>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</si>
  <si>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</si>
  <si>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</si>
  <si>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</si>
  <si>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</si>
  <si>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</si>
  <si>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</si>
  <si>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</si>
  <si>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</si>
  <si>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</si>
  <si>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</si>
  <si>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</si>
  <si>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</si>
  <si>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</si>
  <si>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</si>
  <si>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</si>
  <si>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</si>
  <si>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</si>
  <si>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</si>
  <si>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</si>
  <si>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</si>
  <si>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</si>
  <si>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</si>
  <si>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</si>
  <si>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</si>
  <si>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</si>
  <si>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</si>
  <si>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</si>
  <si>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</si>
  <si>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</si>
  <si>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</si>
  <si>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</si>
  <si>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</si>
  <si>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</si>
  <si>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</si>
  <si>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</si>
  <si>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</si>
  <si>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</si>
  <si>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</si>
  <si>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</si>
  <si>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</si>
  <si>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</si>
  <si>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</si>
  <si>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</si>
  <si>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</si>
  <si>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</si>
  <si>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</si>
  <si>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</si>
  <si>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</si>
  <si>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</si>
  <si>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</si>
  <si>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</si>
  <si>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</si>
  <si>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</si>
  <si>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</si>
  <si>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</si>
  <si>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</si>
  <si>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</si>
  <si>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</si>
  <si>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</si>
  <si>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</si>
  <si>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</si>
  <si>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</si>
  <si>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</si>
  <si>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</si>
  <si>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</si>
  <si>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</si>
  <si>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</si>
  <si>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</si>
  <si>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</si>
  <si>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</si>
  <si>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</si>
  <si>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</si>
  <si>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</si>
  <si>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</si>
  <si>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</si>
  <si>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</si>
  <si>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</si>
  <si>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</si>
  <si>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</si>
  <si>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</si>
  <si>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</si>
  <si>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</si>
  <si>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</si>
  <si>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</si>
  <si>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</si>
  <si>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</si>
  <si>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</si>
  <si>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</si>
  <si>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</si>
  <si>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</si>
  <si>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</si>
  <si>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</si>
  <si>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</si>
  <si>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</si>
  <si>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</si>
  <si>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</si>
  <si>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</si>
  <si>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</si>
  <si>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</si>
  <si>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</si>
  <si>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</si>
  <si>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</si>
  <si>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</si>
  <si>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</si>
  <si>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</si>
  <si>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</si>
  <si>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</si>
  <si>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</si>
  <si>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</si>
  <si>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</si>
  <si>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</si>
  <si>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</si>
  <si>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</si>
  <si>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</si>
  <si>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</si>
  <si>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</si>
  <si>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</si>
  <si>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</si>
  <si>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</si>
  <si>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</si>
  <si>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</si>
  <si>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</si>
  <si>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</si>
  <si>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</si>
  <si>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</si>
  <si>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</si>
  <si>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</si>
  <si>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</si>
  <si>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</si>
  <si>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</si>
  <si>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</si>
  <si>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</si>
  <si>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</si>
  <si>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</si>
  <si>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</si>
  <si>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</si>
  <si>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</si>
  <si>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</si>
  <si>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</si>
  <si>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</si>
  <si>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</si>
  <si>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</si>
  <si>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</si>
  <si>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</si>
  <si>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</si>
  <si>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</si>
  <si>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</si>
  <si>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</si>
  <si>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</si>
  <si>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</si>
  <si>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</si>
  <si>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</si>
  <si>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</si>
  <si>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</si>
  <si>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</si>
  <si>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</si>
  <si>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</si>
  <si>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</si>
  <si>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</si>
  <si>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</si>
  <si>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</si>
  <si>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</si>
  <si>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</si>
  <si>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</si>
  <si>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</si>
  <si>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</si>
  <si>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</si>
  <si>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</si>
  <si>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</si>
  <si>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</si>
  <si>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</si>
  <si>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</si>
  <si>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</si>
  <si>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</si>
  <si>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</si>
  <si>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</si>
  <si>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</si>
  <si>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</si>
  <si>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</si>
  <si>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</si>
  <si>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</si>
  <si>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</si>
  <si>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</si>
  <si>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</si>
  <si>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</si>
  <si>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</si>
  <si>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</si>
  <si>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</si>
  <si>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</si>
  <si>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</si>
  <si>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</si>
  <si>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</si>
  <si>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</si>
  <si>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</si>
  <si>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</si>
  <si>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</si>
  <si>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</si>
  <si>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</si>
  <si>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</si>
  <si>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</si>
  <si>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</si>
  <si>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</si>
  <si>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</si>
  <si>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</si>
  <si>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</si>
  <si>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</si>
  <si>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</si>
  <si>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</si>
  <si>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</si>
  <si>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</si>
  <si>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</si>
  <si>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</si>
  <si>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</si>
  <si>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</si>
  <si>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</si>
  <si>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</si>
  <si>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</si>
  <si>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</si>
  <si>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</si>
  <si>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</si>
  <si>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</si>
  <si>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</si>
  <si>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</si>
  <si>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</si>
  <si>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</si>
  <si>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</si>
  <si>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</si>
  <si>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</si>
  <si>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</si>
  <si>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</si>
  <si>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</si>
  <si>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</si>
  <si>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</si>
  <si>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</si>
  <si>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</si>
  <si>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</si>
  <si>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</si>
  <si>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</si>
  <si>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</si>
  <si>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</si>
  <si>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</si>
  <si>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</si>
  <si>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</si>
  <si>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</si>
  <si>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</si>
  <si>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</si>
  <si>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</si>
  <si>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</si>
  <si>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</si>
  <si>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</si>
  <si>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</si>
  <si>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</si>
  <si>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</si>
  <si>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</si>
  <si>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</si>
  <si>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</si>
  <si>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</si>
  <si>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</si>
  <si>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</si>
  <si>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</si>
  <si>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</si>
  <si>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</si>
  <si>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</si>
  <si>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</si>
  <si>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</si>
  <si>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</si>
  <si>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</si>
  <si>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</si>
  <si>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</si>
  <si>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</si>
  <si>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</si>
  <si>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</si>
  <si>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</si>
  <si>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</si>
  <si>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</si>
  <si>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</si>
  <si>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</si>
  <si>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</si>
  <si>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</si>
  <si>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</si>
  <si>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</si>
  <si>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</si>
  <si>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</si>
  <si>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</si>
  <si>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</si>
  <si>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</si>
  <si>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</si>
  <si>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</si>
  <si>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</si>
  <si>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</si>
  <si>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</si>
  <si>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</si>
  <si>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</si>
  <si>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</si>
  <si>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</si>
  <si>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</si>
  <si>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</si>
  <si>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</si>
  <si>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</si>
  <si>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</si>
  <si>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</si>
  <si>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</si>
  <si>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</si>
  <si>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</si>
  <si>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</si>
  <si>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</si>
  <si>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</si>
  <si>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</si>
  <si>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</si>
  <si>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</si>
  <si>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</si>
  <si>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</si>
  <si>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</si>
  <si>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</si>
  <si>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</si>
  <si>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</si>
  <si>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</si>
  <si>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</si>
  <si>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</si>
  <si>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</si>
  <si>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</si>
  <si>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</si>
  <si>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</si>
  <si>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</si>
  <si>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</si>
  <si>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</si>
  <si>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</si>
  <si>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</si>
  <si>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</si>
  <si>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</si>
  <si>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</si>
  <si>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</si>
  <si>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</si>
  <si>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</si>
  <si>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</si>
  <si>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</si>
  <si>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</si>
  <si>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</si>
  <si>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</si>
  <si>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</si>
  <si>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</si>
  <si>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</si>
  <si>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</si>
  <si>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</si>
  <si>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</si>
  <si>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</si>
  <si>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</si>
  <si>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</si>
  <si>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</si>
  <si>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</si>
  <si>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</si>
  <si>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</si>
  <si>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</si>
  <si>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</si>
  <si>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</si>
  <si>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</si>
  <si>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</si>
  <si>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</si>
  <si>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</si>
  <si>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</si>
  <si>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</si>
  <si>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</si>
  <si>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</si>
  <si>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</si>
  <si>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</si>
  <si>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</si>
  <si>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</si>
  <si>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</si>
  <si>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</si>
  <si>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</si>
  <si>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</si>
  <si>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</si>
  <si>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</si>
  <si>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</si>
  <si>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</si>
  <si>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</si>
  <si>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</si>
  <si>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</si>
  <si>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</si>
  <si>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</si>
  <si>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</si>
  <si>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</si>
  <si>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</si>
  <si>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</si>
  <si>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</si>
  <si>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</si>
  <si>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</si>
  <si>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</si>
  <si>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</si>
  <si>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</si>
  <si>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</si>
  <si>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</si>
  <si>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</si>
  <si>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</si>
  <si>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</si>
  <si>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</si>
  <si>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</si>
  <si>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</si>
  <si>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</si>
  <si>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</si>
  <si>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</si>
  <si>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</si>
  <si>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</si>
  <si>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</si>
  <si>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</si>
  <si>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</si>
  <si>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</si>
  <si>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</si>
  <si>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</si>
  <si>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</si>
  <si>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</si>
  <si>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</si>
  <si>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</si>
  <si>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</si>
  <si>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</si>
  <si>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</si>
  <si>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</si>
  <si>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</si>
  <si>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</si>
  <si>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</si>
  <si>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</si>
  <si>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</si>
  <si>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</si>
  <si>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</si>
  <si>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</si>
  <si>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</si>
  <si>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</si>
  <si>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</si>
  <si>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</si>
  <si>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</si>
  <si>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</si>
  <si>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</si>
  <si>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</si>
  <si>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</si>
  <si>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</si>
  <si>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</si>
  <si>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</si>
  <si>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</si>
  <si>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</si>
  <si>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</si>
  <si>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</si>
  <si>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</si>
  <si>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</si>
  <si>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</si>
  <si>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</si>
  <si>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</si>
  <si>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</si>
  <si>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</si>
  <si>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</si>
  <si>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</si>
  <si>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</si>
  <si>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</si>
  <si>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</si>
  <si>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</si>
  <si>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</si>
  <si>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</si>
  <si>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</si>
  <si>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</si>
  <si>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</si>
  <si>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</si>
  <si>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</si>
  <si>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</si>
  <si>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</si>
  <si>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</si>
  <si>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</si>
  <si>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</si>
  <si>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</si>
  <si>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</si>
  <si>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</si>
  <si>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</si>
  <si>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</si>
  <si>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</si>
  <si>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</si>
  <si>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</si>
  <si>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</si>
  <si>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</si>
  <si>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</si>
  <si>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</si>
  <si>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</si>
  <si>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</si>
  <si>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</si>
  <si>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</si>
  <si>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</si>
  <si>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</si>
  <si>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</si>
  <si>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</si>
  <si>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</si>
  <si>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</si>
  <si>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</si>
  <si>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</si>
  <si>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</si>
  <si>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</si>
  <si>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</si>
  <si>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</si>
  <si>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</si>
  <si>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</si>
  <si>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</si>
  <si>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</si>
  <si>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</si>
  <si>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</si>
  <si>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</si>
  <si>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</si>
  <si>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</si>
  <si>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</si>
  <si>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</si>
  <si>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</si>
  <si>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</si>
  <si>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</si>
  <si>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</si>
  <si>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</si>
  <si>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</si>
  <si>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</si>
  <si>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</si>
  <si>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</si>
  <si>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</si>
  <si>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</si>
  <si>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</si>
  <si>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</si>
  <si>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</si>
  <si>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</si>
  <si>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</si>
  <si>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</si>
  <si>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</si>
  <si>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</si>
  <si>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</si>
  <si>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</si>
  <si>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</si>
  <si>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</si>
  <si>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</si>
  <si>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</si>
  <si>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</si>
  <si>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</si>
  <si>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</si>
  <si>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</si>
  <si>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</si>
  <si>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</si>
  <si>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</si>
  <si>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</si>
  <si>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</si>
  <si>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</si>
  <si>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</si>
  <si>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</si>
  <si>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</si>
  <si>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</si>
  <si>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</si>
  <si>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</si>
  <si>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</si>
  <si>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</si>
  <si>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</si>
  <si>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</si>
  <si>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</si>
  <si>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</si>
  <si>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</si>
  <si>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</si>
  <si>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</si>
  <si>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</si>
  <si>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</si>
  <si>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</si>
  <si>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</si>
  <si>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</si>
  <si>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</si>
  <si>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</si>
  <si>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</si>
  <si>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</si>
  <si>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</si>
  <si>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</si>
  <si>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</si>
  <si>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</si>
  <si>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</si>
  <si>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</si>
  <si>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</si>
  <si>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</si>
  <si>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</si>
  <si>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</si>
  <si>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</si>
  <si>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</si>
  <si>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</si>
  <si>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</si>
  <si>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</si>
  <si>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</si>
  <si>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</si>
  <si>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</si>
  <si>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</si>
  <si>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</si>
  <si>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</si>
  <si>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</si>
  <si>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</si>
  <si>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</si>
  <si>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</si>
  <si>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</si>
  <si>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</si>
  <si>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</si>
  <si>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</si>
  <si>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</si>
  <si>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</si>
  <si>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</si>
  <si>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</si>
  <si>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</si>
  <si>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</si>
  <si>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</si>
  <si>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</si>
  <si>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</si>
  <si>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</si>
  <si>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</si>
  <si>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</si>
  <si>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</si>
  <si>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</si>
  <si>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</si>
  <si>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</si>
  <si>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</si>
  <si>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</si>
  <si>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</si>
  <si>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</si>
  <si>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</si>
  <si>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</si>
  <si>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</si>
  <si>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</si>
  <si>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</si>
  <si>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</si>
  <si>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</si>
  <si>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</si>
  <si>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</si>
  <si>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</si>
  <si>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</si>
  <si>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</si>
  <si>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</si>
  <si>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</si>
  <si>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</si>
  <si>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</si>
  <si>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</si>
  <si>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</si>
  <si>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</si>
  <si>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</si>
  <si>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</si>
  <si>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</si>
  <si>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</si>
  <si>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</si>
  <si>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</si>
  <si>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</si>
  <si>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</si>
  <si>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</si>
  <si>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</si>
  <si>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</si>
  <si>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</si>
  <si>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</si>
  <si>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</si>
  <si>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</si>
  <si>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</si>
  <si>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</si>
  <si>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</si>
  <si>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</si>
  <si>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</si>
  <si>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</si>
  <si>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</si>
  <si>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</si>
  <si>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</si>
  <si>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</si>
  <si>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</si>
  <si>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</si>
  <si>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</si>
  <si>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</si>
  <si>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</si>
  <si>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</si>
  <si>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</si>
  <si>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</si>
  <si>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</si>
  <si>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</si>
  <si>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</si>
  <si>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</si>
  <si>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</si>
  <si>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</si>
  <si>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</si>
  <si>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</si>
  <si>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</si>
  <si>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</si>
  <si>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</si>
  <si>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</si>
  <si>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</si>
  <si>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</si>
  <si>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</si>
  <si>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</si>
  <si>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</si>
  <si>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</si>
  <si>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</si>
  <si>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</si>
  <si>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</si>
  <si>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</si>
  <si>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</si>
  <si>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</si>
  <si>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</si>
  <si>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</si>
  <si>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</si>
  <si>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</si>
  <si>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</si>
  <si>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</si>
  <si>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</si>
  <si>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</si>
  <si>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</si>
  <si>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</si>
  <si>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</si>
  <si>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</si>
  <si>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</si>
  <si>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</si>
  <si>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</si>
  <si>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</si>
  <si>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</si>
  <si>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</si>
  <si>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</si>
  <si>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</si>
  <si>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</si>
  <si>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</si>
  <si>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</si>
  <si>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</si>
  <si>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</si>
  <si>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</si>
  <si>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</si>
  <si>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</si>
  <si>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</si>
  <si>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</si>
  <si>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</si>
  <si>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</si>
  <si>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</si>
  <si>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</si>
  <si>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</si>
  <si>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</si>
  <si>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</si>
  <si>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</si>
  <si>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</si>
  <si>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</si>
  <si>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</si>
  <si>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</si>
  <si>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</si>
  <si>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</si>
  <si>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</si>
  <si>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</si>
  <si>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</si>
  <si>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</si>
  <si>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</si>
  <si>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</si>
  <si>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</si>
  <si>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</si>
  <si>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</si>
  <si>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</si>
  <si>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</si>
  <si>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</si>
  <si>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</si>
  <si>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</si>
  <si>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</si>
  <si>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</si>
  <si>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</si>
  <si>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</si>
  <si>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</si>
  <si>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</si>
  <si>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</si>
  <si>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</si>
  <si>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</si>
  <si>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</si>
  <si>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</si>
  <si>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</si>
  <si>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</si>
  <si>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</si>
  <si>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</si>
  <si>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</si>
  <si>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</si>
  <si>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</si>
  <si>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</si>
  <si>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</si>
  <si>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</si>
  <si>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</si>
  <si>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</si>
  <si>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</si>
  <si>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</si>
  <si>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</si>
  <si>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</si>
  <si>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</si>
  <si>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</si>
  <si>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</si>
  <si>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</si>
  <si>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</si>
  <si>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</si>
  <si>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</si>
  <si>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</si>
  <si>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</si>
  <si>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</si>
  <si>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</si>
  <si>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</si>
  <si>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</si>
  <si>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</si>
  <si>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</si>
  <si>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</si>
  <si>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</si>
  <si>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</si>
  <si>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</si>
  <si>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</si>
  <si>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</si>
  <si>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</si>
  <si>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</si>
  <si>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</si>
  <si>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</si>
  <si>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</si>
  <si>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</si>
  <si>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</si>
  <si>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</si>
  <si>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</si>
  <si>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</si>
  <si>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</si>
  <si>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</si>
  <si>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</si>
  <si>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</si>
  <si>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</si>
  <si>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</si>
  <si>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</si>
  <si>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</si>
  <si>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</si>
  <si>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</si>
  <si>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</si>
  <si>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</si>
  <si>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</si>
  <si>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</si>
  <si>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</si>
  <si>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</si>
  <si>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</si>
  <si>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</si>
  <si>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</si>
  <si>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</si>
  <si>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</si>
  <si>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</si>
  <si>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</si>
  <si>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</si>
  <si>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</si>
  <si>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</si>
  <si>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</si>
  <si>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</si>
  <si>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</si>
  <si>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</si>
  <si>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</si>
  <si>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</si>
  <si>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</si>
  <si>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</si>
  <si>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</si>
  <si>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</si>
  <si>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</si>
  <si>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</si>
  <si>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</si>
  <si>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</si>
  <si>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</si>
  <si>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</si>
  <si>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</si>
  <si>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</si>
  <si>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</si>
  <si>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</si>
  <si>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</si>
  <si>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</si>
  <si>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</si>
  <si>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</si>
  <si>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</si>
  <si>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</si>
  <si>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</si>
  <si>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</si>
  <si>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</si>
  <si>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</si>
  <si>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</si>
  <si>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</si>
  <si>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</si>
  <si>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</si>
  <si>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</si>
  <si>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</si>
  <si>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</si>
  <si>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</si>
  <si>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</si>
  <si>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</si>
  <si>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</si>
  <si>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</si>
  <si>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</si>
  <si>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</si>
  <si>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</si>
  <si>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</si>
  <si>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</si>
  <si>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</si>
  <si>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</si>
  <si>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</si>
  <si>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</si>
  <si>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</si>
  <si>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</si>
  <si>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</si>
  <si>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</si>
  <si>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</si>
  <si>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</si>
  <si>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</si>
  <si>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</si>
  <si>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</si>
  <si>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</si>
  <si>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</si>
  <si>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</si>
  <si>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</si>
  <si>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</si>
  <si>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</si>
  <si>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</si>
  <si>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</si>
  <si>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</si>
  <si>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</si>
  <si>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</si>
  <si>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</si>
  <si>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</si>
  <si>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</si>
  <si>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</si>
  <si>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</si>
  <si>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</si>
  <si>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</si>
  <si>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</si>
  <si>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</si>
  <si>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</si>
  <si>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</si>
  <si>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</si>
  <si>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</si>
  <si>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</si>
  <si>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</si>
  <si>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</si>
  <si>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</si>
  <si>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</si>
  <si>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</si>
  <si>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</si>
  <si>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</si>
  <si>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</si>
  <si>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</si>
  <si>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</si>
  <si>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</si>
  <si>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</si>
  <si>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</si>
  <si>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</si>
  <si>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</si>
  <si>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</si>
  <si>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</si>
  <si>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</si>
  <si>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</si>
  <si>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</si>
  <si>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</si>
  <si>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</si>
  <si>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</si>
  <si>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</si>
  <si>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</si>
  <si>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</si>
  <si>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</si>
  <si>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</si>
  <si>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</si>
  <si>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</si>
  <si>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</si>
  <si>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</si>
  <si>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</si>
  <si>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</si>
  <si>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</si>
  <si>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</si>
  <si>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</si>
  <si>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</si>
  <si>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</si>
  <si>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</si>
  <si>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</si>
  <si>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</si>
  <si>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</si>
  <si>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</si>
  <si>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</si>
  <si>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</si>
  <si>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</si>
  <si>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</si>
  <si>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</si>
  <si>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</si>
  <si>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</si>
  <si>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</si>
  <si>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</si>
  <si>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</si>
  <si>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</si>
  <si>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</si>
  <si>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</si>
  <si>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</si>
  <si>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</si>
  <si>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</si>
  <si>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</si>
  <si>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</si>
  <si>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</si>
  <si>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</si>
  <si>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</si>
  <si>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</si>
  <si>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</si>
  <si>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</si>
  <si>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</si>
  <si>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</si>
  <si>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</si>
  <si>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</si>
  <si>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</si>
  <si>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</si>
  <si>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</si>
  <si>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</si>
  <si>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</si>
  <si>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</si>
  <si>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</si>
  <si>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</si>
  <si>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</si>
  <si>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</si>
  <si>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</si>
  <si>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</si>
  <si>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</si>
  <si>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</si>
  <si>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</si>
  <si>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</si>
  <si>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</si>
  <si>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</si>
  <si>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</si>
  <si>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</si>
  <si>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</si>
  <si>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</si>
  <si>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</si>
  <si>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</si>
  <si>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</si>
  <si>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</si>
  <si>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</si>
  <si>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</si>
  <si>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</si>
  <si>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</si>
  <si>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</si>
  <si>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</si>
  <si>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</si>
  <si>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</si>
  <si>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</si>
  <si>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</si>
  <si>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</si>
  <si>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</si>
  <si>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</si>
  <si>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</si>
  <si>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</si>
  <si>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</si>
  <si>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</si>
  <si>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</si>
  <si>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</si>
  <si>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</si>
  <si>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</si>
  <si>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</si>
  <si>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</si>
  <si>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</si>
  <si>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</si>
  <si>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</si>
  <si>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</si>
  <si>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</si>
  <si>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</si>
  <si>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</si>
  <si>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</si>
  <si>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</si>
  <si>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</si>
  <si>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</si>
  <si>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</si>
  <si>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</si>
  <si>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</si>
  <si>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</si>
  <si>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</si>
  <si>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</si>
  <si>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</si>
  <si>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</si>
  <si>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</si>
  <si>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</si>
  <si>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</si>
  <si>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</si>
  <si>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</si>
  <si>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</si>
  <si>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</si>
  <si>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</si>
  <si>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</si>
  <si>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</si>
  <si>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</si>
  <si>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</si>
  <si>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</si>
  <si>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</si>
  <si>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</si>
  <si>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</si>
  <si>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</si>
  <si>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</si>
  <si>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</si>
  <si>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</si>
  <si>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</si>
  <si>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</si>
  <si>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</si>
  <si>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</si>
  <si>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</si>
  <si>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</si>
  <si>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</si>
  <si>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</si>
  <si>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</si>
  <si>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</si>
  <si>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</si>
  <si>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</si>
  <si>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</si>
  <si>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</si>
  <si>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</si>
  <si>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</si>
  <si>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</si>
  <si>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</si>
  <si>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</si>
  <si>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</si>
  <si>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</si>
  <si>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</si>
  <si>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</si>
  <si>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</si>
  <si>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</si>
  <si>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</si>
  <si>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</si>
  <si>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</si>
  <si>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</si>
  <si>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</si>
  <si>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</si>
  <si>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</si>
  <si>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</si>
  <si>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</si>
  <si>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</si>
  <si>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</si>
  <si>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</si>
  <si>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</si>
  <si>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</si>
  <si>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</si>
  <si>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</si>
  <si>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</si>
  <si>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</si>
  <si>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</si>
  <si>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</si>
  <si>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</si>
  <si>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</si>
  <si>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</si>
  <si>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</si>
  <si>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</si>
  <si>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</si>
  <si>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</si>
  <si>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</si>
  <si>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</si>
  <si>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</si>
  <si>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</si>
  <si>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</si>
  <si>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</si>
  <si>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</si>
  <si>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</si>
  <si>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</si>
  <si>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</si>
  <si>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</si>
  <si>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</si>
  <si>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</si>
  <si>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</si>
  <si>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</si>
  <si>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</si>
  <si>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</si>
  <si>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</si>
  <si>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</si>
  <si>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</si>
  <si>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</si>
  <si>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</si>
  <si>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</si>
  <si>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</si>
  <si>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</si>
  <si>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</si>
  <si>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</si>
  <si>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</si>
  <si>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</si>
  <si>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</si>
  <si>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</si>
  <si>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</si>
  <si>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</si>
  <si>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</si>
  <si>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</si>
  <si>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</si>
  <si>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</si>
  <si>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</si>
  <si>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</si>
  <si>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</si>
  <si>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</si>
  <si>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</si>
  <si>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</si>
  <si>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</si>
  <si>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</si>
  <si>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</si>
  <si>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</si>
  <si>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</si>
  <si>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</si>
  <si>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</si>
  <si>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</si>
  <si>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</si>
  <si>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</si>
  <si>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</si>
  <si>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</si>
  <si>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</si>
  <si>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</si>
  <si>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</si>
  <si>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</si>
  <si>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</si>
  <si>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</si>
  <si>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</si>
  <si>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</si>
  <si>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</si>
  <si>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</si>
  <si>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</si>
  <si>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</si>
  <si>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</si>
  <si>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</si>
  <si>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</si>
  <si>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</si>
  <si>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</si>
  <si>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</si>
  <si>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</si>
  <si>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</si>
  <si>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</si>
  <si>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</si>
  <si>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</si>
  <si>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</si>
  <si>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</si>
  <si>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</si>
  <si>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</si>
  <si>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</si>
  <si>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</si>
  <si>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</si>
  <si>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</si>
  <si>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</si>
  <si>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</si>
  <si>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</si>
  <si>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</si>
  <si>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</si>
  <si>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</si>
  <si>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</si>
  <si>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</si>
  <si>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</si>
  <si>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</si>
  <si>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</si>
  <si>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</si>
  <si>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</si>
  <si>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</si>
  <si>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</si>
  <si>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</si>
  <si>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</si>
  <si>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</si>
  <si>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</si>
  <si>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</si>
  <si>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</si>
  <si>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</si>
  <si>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</si>
  <si>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</si>
  <si>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</si>
  <si>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</si>
  <si>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</si>
  <si>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</si>
  <si>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</si>
  <si>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</si>
  <si>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</si>
  <si>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</si>
  <si>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</si>
  <si>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</si>
  <si>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</si>
  <si>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</si>
  <si>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</si>
  <si>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</si>
  <si>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</si>
  <si>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</si>
  <si>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</si>
  <si>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</si>
  <si>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</si>
  <si>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</si>
  <si>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</si>
  <si>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</si>
  <si>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</si>
  <si>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</si>
  <si>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</si>
  <si>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</si>
  <si>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</si>
  <si>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</si>
  <si>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</si>
  <si>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</si>
  <si>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</si>
  <si>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</si>
  <si>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</si>
  <si>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</si>
  <si>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</si>
  <si>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</si>
  <si>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</si>
  <si>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</si>
  <si>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</si>
  <si>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</si>
  <si>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</si>
  <si>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</si>
  <si>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</si>
  <si>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</si>
  <si>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</si>
  <si>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</si>
  <si>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</si>
  <si>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</si>
  <si>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</si>
  <si>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</si>
  <si>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</si>
  <si>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</si>
  <si>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</si>
  <si>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</si>
  <si>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</si>
  <si>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</si>
  <si>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</si>
  <si>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</si>
  <si>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</si>
  <si>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</si>
  <si>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</si>
  <si>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</si>
  <si>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</si>
  <si>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</si>
  <si>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</si>
  <si>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</si>
  <si>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</si>
  <si>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</si>
  <si>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</si>
  <si>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</si>
  <si>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</si>
  <si>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</si>
  <si>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</si>
  <si>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</si>
  <si>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</si>
  <si>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</si>
  <si>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</si>
  <si>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</si>
  <si>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</si>
  <si>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</si>
  <si>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</si>
  <si>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</si>
  <si>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</si>
  <si>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</si>
  <si>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</si>
  <si>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</si>
  <si>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</si>
  <si>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</si>
  <si>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</si>
  <si>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</si>
  <si>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</si>
  <si>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</si>
  <si>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</si>
  <si>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</si>
  <si>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</si>
  <si>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</si>
  <si>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</si>
  <si>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</si>
  <si>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</si>
  <si>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</si>
  <si>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</si>
  <si>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</si>
  <si>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</si>
  <si>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</si>
  <si>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</si>
  <si>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</si>
  <si>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</si>
  <si>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</si>
  <si>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</si>
  <si>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</si>
  <si>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</si>
  <si>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</si>
  <si>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</si>
  <si>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</si>
  <si>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</si>
  <si>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</si>
  <si>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</si>
  <si>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</si>
  <si>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</si>
  <si>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</si>
  <si>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</si>
  <si>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</si>
  <si>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</si>
  <si>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</si>
  <si>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</si>
  <si>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</si>
  <si>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</si>
  <si>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</si>
  <si>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</si>
  <si>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</si>
  <si>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</si>
  <si>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</si>
  <si>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</si>
  <si>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</si>
  <si>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</si>
  <si>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</si>
  <si>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</si>
  <si>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</si>
  <si>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</si>
  <si>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</si>
  <si>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</si>
  <si>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</si>
  <si>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</si>
  <si>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</si>
  <si>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</si>
  <si>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</si>
  <si>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</si>
  <si>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</si>
  <si>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</si>
  <si>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</si>
  <si>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</si>
  <si>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</si>
  <si>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</si>
  <si>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</si>
  <si>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</si>
  <si>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</si>
  <si>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</si>
  <si>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</si>
  <si>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</si>
  <si>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</si>
  <si>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</si>
  <si>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</si>
  <si>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</si>
  <si>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</si>
  <si>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</si>
  <si>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</si>
  <si>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</si>
  <si>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</si>
  <si>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</si>
  <si>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</si>
  <si>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</si>
  <si>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</si>
  <si>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</si>
  <si>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</si>
  <si>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</si>
  <si>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</si>
  <si>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</si>
  <si>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</si>
  <si>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</si>
  <si>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</si>
  <si>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</si>
  <si>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</si>
  <si>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</si>
  <si>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</si>
  <si>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</si>
  <si>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</si>
  <si>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</si>
  <si>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</si>
  <si>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</si>
  <si>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</si>
  <si>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</si>
  <si>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</si>
  <si>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</si>
  <si>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</si>
  <si>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</si>
  <si>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</si>
  <si>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</si>
  <si>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</si>
  <si>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</si>
  <si>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</si>
  <si>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</si>
  <si>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</si>
  <si>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</si>
  <si>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</si>
  <si>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</si>
  <si>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</si>
  <si>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</si>
  <si>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</si>
  <si>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</si>
  <si>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</si>
  <si>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</si>
  <si>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</si>
  <si>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</si>
  <si>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</si>
  <si>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</si>
  <si>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</si>
  <si>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</si>
  <si>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</si>
  <si>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</si>
  <si>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</si>
  <si>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</si>
  <si>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</si>
  <si>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</si>
  <si>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</si>
  <si>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</si>
  <si>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</si>
  <si>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</si>
  <si>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</si>
  <si>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</si>
  <si>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</si>
  <si>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</si>
  <si>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</si>
  <si>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</si>
  <si>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</si>
  <si>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</si>
  <si>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</si>
  <si>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</si>
  <si>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</si>
  <si>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</si>
  <si>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</si>
  <si>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</si>
  <si>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</si>
  <si>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</si>
  <si>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</si>
  <si>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</si>
  <si>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</si>
  <si>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</si>
  <si>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</si>
  <si>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</si>
  <si>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</si>
  <si>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</si>
  <si>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</si>
  <si>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</si>
  <si>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</si>
  <si>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</si>
  <si>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</si>
  <si>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</si>
  <si>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</si>
  <si>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</si>
  <si>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</si>
  <si>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</si>
  <si>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</si>
  <si>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</si>
  <si>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</si>
  <si>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</si>
  <si>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</si>
  <si>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</si>
  <si>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</si>
  <si>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</si>
  <si>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</si>
  <si>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</si>
  <si>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</si>
  <si>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</si>
  <si>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</si>
  <si>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</si>
  <si>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</si>
  <si>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</si>
  <si>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</si>
  <si>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</si>
  <si>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</si>
  <si>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</si>
  <si>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</si>
  <si>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</si>
  <si>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</si>
  <si>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</si>
  <si>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</si>
  <si>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</si>
  <si>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</si>
  <si>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</si>
  <si>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</si>
  <si>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</si>
  <si>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</si>
  <si>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</si>
  <si>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</si>
  <si>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</si>
  <si>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</si>
  <si>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</si>
  <si>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</si>
  <si>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</si>
  <si>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</si>
  <si>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</si>
  <si>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</si>
  <si>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</si>
  <si>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</si>
  <si>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</si>
  <si>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</si>
  <si>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</si>
  <si>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</si>
  <si>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</si>
  <si>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</si>
  <si>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</si>
  <si>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</si>
  <si>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</si>
  <si>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</si>
  <si>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</si>
  <si>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</si>
  <si>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</si>
  <si>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</si>
  <si>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</si>
  <si>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</si>
  <si>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</si>
  <si>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</si>
  <si>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</si>
  <si>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</si>
  <si>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</si>
  <si>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</si>
  <si>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</si>
  <si>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</si>
  <si>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</si>
  <si>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</si>
  <si>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</si>
  <si>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</si>
  <si>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</si>
  <si>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</si>
  <si>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</si>
  <si>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</si>
  <si>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</si>
  <si>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</si>
  <si>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</si>
  <si>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</si>
  <si>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</si>
  <si>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</si>
  <si>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</si>
  <si>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</si>
  <si>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</si>
  <si>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</si>
  <si>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</si>
  <si>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</si>
  <si>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</si>
  <si>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</si>
  <si>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</si>
  <si>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</si>
  <si>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</si>
  <si>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</si>
  <si>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</si>
  <si>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</si>
  <si>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</si>
  <si>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</si>
  <si>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</si>
  <si>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</si>
  <si>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</si>
  <si>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</si>
  <si>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</si>
  <si>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</si>
  <si>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</si>
  <si>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</si>
  <si>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</si>
  <si>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</si>
  <si>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</si>
  <si>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</si>
  <si>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</si>
  <si>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</si>
  <si>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</si>
  <si>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</si>
  <si>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</si>
  <si>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</si>
  <si>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</si>
  <si>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</si>
  <si>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</si>
  <si>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</si>
  <si>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</si>
  <si>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</si>
  <si>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</si>
  <si>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</si>
  <si>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</si>
  <si>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</si>
  <si>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</si>
  <si>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</si>
  <si>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</si>
  <si>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</si>
  <si>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</si>
  <si>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</si>
  <si>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</si>
  <si>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</si>
  <si>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</si>
  <si>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</si>
  <si>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</si>
  <si>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</si>
  <si>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</si>
  <si>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</si>
  <si>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</si>
  <si>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</si>
  <si>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</si>
  <si>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</si>
  <si>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</si>
  <si>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</si>
  <si>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</si>
  <si>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</si>
  <si>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</si>
  <si>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</si>
  <si>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</si>
  <si>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</si>
  <si>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</si>
  <si>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</si>
  <si>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</si>
  <si>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</si>
  <si>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</si>
  <si>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</si>
  <si>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</si>
  <si>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</si>
  <si>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</si>
  <si>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</si>
  <si>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</si>
  <si>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</si>
  <si>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</si>
  <si>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</si>
  <si>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</si>
  <si>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</si>
  <si>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</si>
  <si>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</si>
  <si>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</si>
  <si>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</si>
  <si>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</si>
  <si>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</si>
  <si>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</si>
  <si>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</si>
  <si>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</si>
  <si>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</si>
  <si>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</si>
  <si>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</si>
  <si>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</si>
  <si>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</si>
  <si>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</si>
  <si>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</si>
  <si>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</si>
  <si>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</si>
  <si>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</si>
  <si>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</si>
  <si>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</si>
  <si>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</si>
  <si>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</si>
  <si>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</si>
  <si>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</si>
  <si>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</si>
  <si>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</si>
  <si>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</si>
  <si>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</si>
  <si>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</si>
  <si>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</si>
  <si>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</si>
  <si>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</si>
  <si>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</si>
  <si>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</si>
  <si>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</si>
  <si>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</si>
  <si>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</si>
  <si>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</si>
  <si>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</si>
  <si>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</si>
  <si>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</si>
  <si>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</si>
  <si>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</si>
  <si>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</si>
  <si>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</si>
  <si>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</si>
  <si>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</si>
  <si>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</si>
  <si>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</si>
  <si>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</si>
  <si>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</si>
  <si>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</si>
  <si>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</si>
  <si>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</si>
  <si>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</si>
  <si>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</si>
  <si>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</si>
  <si>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</si>
  <si>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</si>
  <si>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</si>
  <si>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</si>
  <si>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</si>
  <si>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</si>
  <si>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</si>
  <si>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</si>
  <si>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</si>
  <si>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</si>
  <si>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</si>
  <si>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</si>
  <si>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</si>
  <si>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</si>
  <si>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</si>
  <si>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</si>
  <si>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</si>
  <si>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</si>
  <si>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</si>
  <si>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</si>
  <si>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</si>
  <si>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</si>
  <si>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</si>
  <si>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</si>
  <si>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</si>
  <si>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</si>
  <si>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</si>
  <si>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</si>
  <si>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</si>
  <si>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</si>
  <si>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</si>
  <si>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</si>
  <si>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</si>
  <si>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</si>
  <si>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</si>
  <si>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</si>
  <si>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</si>
  <si>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</si>
  <si>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</si>
  <si>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</si>
  <si>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</si>
  <si>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</si>
  <si>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</si>
  <si>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</si>
  <si>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</si>
  <si>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</si>
  <si>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</si>
  <si>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</si>
  <si>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</si>
  <si>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</si>
  <si>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</si>
  <si>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</si>
  <si>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</si>
  <si>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</si>
  <si>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</si>
  <si>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</si>
  <si>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</si>
  <si>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</si>
  <si>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</si>
  <si>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</si>
  <si>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</si>
  <si>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</si>
  <si>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</si>
  <si>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</si>
  <si>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</si>
  <si>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</si>
  <si>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</si>
  <si>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</si>
  <si>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</si>
  <si>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</si>
  <si>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</si>
  <si>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</si>
  <si>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</si>
  <si>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</si>
  <si>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</si>
  <si>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</si>
  <si>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</si>
  <si>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</si>
  <si>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</si>
  <si>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</si>
  <si>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</si>
  <si>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</si>
  <si>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</si>
  <si>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</si>
  <si>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</si>
  <si>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</si>
  <si>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</si>
  <si>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</si>
  <si>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</si>
  <si>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</si>
  <si>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</si>
  <si>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</si>
  <si>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</si>
  <si>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</si>
  <si>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</si>
  <si>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</si>
  <si>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</si>
  <si>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</si>
  <si>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</si>
  <si>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</si>
  <si>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</si>
  <si>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</si>
  <si>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</si>
  <si>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</si>
  <si>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</si>
  <si>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</si>
  <si>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</si>
  <si>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</si>
  <si>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</si>
  <si>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</si>
  <si>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</si>
  <si>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</si>
  <si>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</si>
  <si>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</si>
  <si>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</si>
  <si>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</si>
  <si>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</si>
  <si>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</si>
  <si>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</si>
  <si>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</si>
  <si>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</si>
  <si>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</si>
  <si>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</si>
  <si>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</si>
  <si>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</si>
  <si>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</si>
  <si>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</si>
  <si>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</si>
  <si>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</si>
  <si>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</si>
  <si>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</si>
  <si>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</si>
  <si>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</si>
  <si>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</si>
  <si>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</si>
  <si>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</si>
  <si>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</si>
  <si>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</si>
  <si>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</si>
  <si>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</si>
  <si>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</si>
  <si>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</si>
  <si>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</si>
  <si>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</si>
  <si>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</si>
  <si>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</si>
  <si>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</si>
  <si>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</si>
  <si>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</si>
  <si>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</si>
  <si>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</si>
  <si>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</si>
  <si>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</si>
  <si>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</si>
  <si>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</si>
  <si>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</si>
  <si>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</si>
  <si>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</si>
  <si>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</si>
  <si>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</si>
  <si>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</si>
  <si>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</si>
  <si>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</si>
  <si>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</si>
  <si>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</si>
  <si>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</si>
  <si>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</si>
  <si>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</si>
  <si>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</si>
  <si>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</si>
  <si>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</si>
  <si>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</si>
  <si>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</si>
  <si>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</si>
  <si>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</si>
  <si>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</si>
  <si>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</si>
  <si>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</si>
  <si>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</si>
  <si>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</si>
  <si>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</si>
  <si>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</si>
  <si>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</si>
  <si>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</si>
  <si>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</si>
  <si>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</si>
  <si>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</si>
  <si>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</si>
  <si>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</si>
  <si>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</si>
  <si>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</si>
  <si>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</si>
  <si>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</si>
  <si>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</si>
  <si>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</si>
  <si>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</si>
  <si>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</si>
  <si>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</si>
  <si>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</si>
  <si>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</si>
  <si>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</si>
  <si>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</si>
  <si>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</si>
  <si>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</si>
  <si>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</si>
  <si>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</si>
  <si>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</si>
  <si>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</si>
  <si>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</si>
  <si>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</si>
  <si>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</si>
  <si>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</si>
  <si>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</si>
  <si>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</si>
  <si>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</si>
  <si>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</si>
  <si>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</si>
  <si>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</si>
  <si>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</si>
  <si>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</si>
  <si>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</si>
  <si>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</si>
  <si>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</si>
  <si>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</si>
  <si>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</si>
  <si>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</si>
  <si>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</si>
  <si>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</si>
  <si>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</si>
  <si>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</si>
  <si>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</si>
  <si>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</si>
  <si>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</si>
  <si>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</si>
  <si>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</si>
  <si>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</si>
  <si>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</si>
  <si>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</si>
  <si>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</si>
  <si>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</si>
  <si>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</si>
  <si>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</si>
  <si>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</si>
  <si>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</si>
  <si>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</si>
  <si>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</si>
  <si>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</si>
  <si>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</si>
  <si>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</si>
  <si>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</si>
  <si>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</si>
  <si>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</si>
  <si>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</si>
  <si>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</si>
  <si>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</si>
  <si>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</si>
  <si>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</si>
  <si>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</si>
  <si>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</si>
  <si>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</si>
  <si>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</si>
  <si>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</si>
  <si>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</si>
  <si>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</si>
  <si>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</si>
  <si>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</si>
  <si>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</si>
  <si>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</si>
  <si>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</si>
  <si>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</si>
  <si>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</si>
  <si>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</si>
  <si>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</si>
  <si>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</si>
  <si>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</si>
  <si>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</si>
  <si>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</si>
  <si>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</si>
  <si>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</si>
  <si>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</si>
  <si>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</si>
  <si>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</si>
  <si>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</si>
  <si>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</si>
  <si>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</si>
  <si>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</si>
  <si>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</si>
  <si>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</si>
  <si>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</si>
  <si>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</si>
  <si>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</si>
  <si>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</si>
  <si>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</si>
  <si>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</si>
  <si>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</si>
  <si>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</si>
  <si>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</si>
  <si>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</si>
  <si>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</si>
  <si>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</si>
  <si>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</si>
  <si>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</si>
  <si>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</si>
  <si>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</si>
  <si>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</si>
  <si>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</si>
  <si>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</si>
  <si>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</si>
  <si>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</si>
  <si>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</si>
  <si>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</si>
  <si>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</si>
  <si>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</si>
  <si>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</si>
  <si>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</si>
  <si>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</si>
  <si>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</si>
  <si>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</si>
  <si>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</si>
  <si>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</si>
  <si>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</si>
  <si>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</si>
  <si>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</si>
  <si>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</si>
  <si>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</si>
  <si>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</si>
  <si>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</si>
  <si>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</si>
  <si>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</si>
  <si>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</si>
  <si>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</si>
  <si>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</si>
  <si>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</si>
  <si>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</si>
  <si>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</si>
  <si>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</si>
  <si>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</si>
  <si>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</si>
  <si>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</si>
  <si>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</si>
  <si>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</si>
  <si>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</si>
  <si>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</si>
  <si>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</si>
  <si>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</si>
  <si>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</si>
  <si>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</si>
  <si>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</si>
  <si>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</si>
  <si>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</si>
  <si>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</si>
  <si>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</si>
  <si>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</si>
  <si>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</si>
  <si>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</si>
  <si>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</si>
  <si>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</si>
  <si>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</si>
  <si>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</si>
  <si>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</si>
  <si>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</si>
  <si>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</si>
  <si>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</si>
  <si>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</si>
  <si>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</si>
  <si>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</si>
  <si>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</si>
  <si>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</si>
  <si>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</si>
  <si>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</si>
  <si>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</si>
  <si>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</si>
  <si>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</si>
  <si>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</si>
  <si>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</si>
  <si>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</si>
  <si>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</si>
  <si>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</si>
  <si>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</si>
  <si>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</si>
  <si>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</si>
  <si>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</si>
  <si>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</si>
  <si>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</si>
  <si>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</si>
  <si>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</si>
  <si>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</si>
  <si>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</si>
  <si>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</si>
  <si>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</si>
  <si>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</si>
  <si>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</si>
  <si>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</si>
  <si>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</si>
  <si>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</si>
  <si>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</si>
  <si>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</si>
  <si>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</si>
  <si>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</si>
  <si>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</si>
  <si>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</si>
  <si>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</si>
  <si>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</si>
  <si>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</si>
  <si>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</si>
  <si>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</si>
  <si>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</si>
  <si>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</si>
  <si>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</si>
  <si>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</si>
  <si>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</si>
  <si>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</si>
  <si>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</si>
  <si>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</si>
  <si>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</si>
  <si>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</si>
  <si>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</si>
  <si>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</si>
  <si>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</si>
  <si>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</si>
  <si>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</si>
  <si>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</si>
  <si>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</si>
  <si>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</si>
  <si>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</si>
  <si>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</si>
  <si>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</si>
  <si>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</si>
  <si>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</si>
  <si>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</si>
  <si>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</si>
  <si>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</si>
  <si>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</si>
  <si>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</si>
  <si>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</si>
  <si>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</si>
  <si>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</si>
  <si>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</si>
  <si>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</si>
  <si>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</si>
  <si>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</si>
  <si>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</si>
  <si>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</si>
  <si>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</si>
  <si>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</si>
  <si>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</si>
  <si>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</si>
  <si>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</si>
  <si>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</si>
  <si>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</si>
  <si>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</si>
  <si>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</si>
  <si>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</si>
  <si>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</si>
  <si>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</si>
  <si>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</si>
  <si>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</si>
  <si>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</si>
  <si>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</si>
  <si>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</si>
  <si>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</si>
  <si>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</si>
  <si>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</si>
  <si>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</si>
  <si>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</si>
  <si>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</si>
  <si>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</si>
  <si>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</si>
  <si>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</si>
  <si>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</si>
  <si>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</si>
  <si>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</si>
  <si>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</si>
  <si>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</si>
  <si>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</si>
  <si>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</si>
  <si>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</si>
  <si>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</si>
  <si>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</si>
  <si>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</si>
  <si>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</si>
  <si>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</si>
  <si>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</si>
  <si>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</si>
  <si>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</si>
  <si>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</si>
  <si>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</si>
  <si>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</si>
  <si>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</si>
  <si>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</si>
  <si>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</si>
  <si>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</si>
  <si>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</si>
  <si>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</si>
  <si>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</si>
  <si>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</si>
  <si>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</si>
  <si>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</si>
  <si>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</si>
  <si>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</si>
  <si>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</si>
  <si>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</si>
  <si>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</si>
  <si>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</si>
  <si>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</si>
  <si>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</si>
  <si>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</si>
  <si>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</si>
  <si>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</si>
  <si>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</si>
  <si>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</si>
  <si>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</si>
  <si>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</si>
  <si>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</si>
  <si>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</si>
  <si>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</si>
  <si>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</si>
  <si>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</si>
  <si>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</si>
  <si>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</si>
  <si>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</si>
  <si>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</si>
  <si>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</si>
  <si>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</si>
  <si>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</si>
  <si>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</si>
  <si>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</si>
  <si>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</si>
  <si>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</si>
  <si>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</si>
  <si>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</si>
  <si>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</si>
  <si>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</si>
  <si>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</si>
  <si>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</si>
  <si>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</si>
  <si>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</si>
  <si>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</si>
  <si>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</si>
  <si>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</si>
  <si>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</si>
  <si>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</si>
  <si>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</si>
  <si>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</si>
  <si>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</si>
  <si>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</si>
  <si>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</si>
  <si>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</si>
  <si>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</si>
  <si>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</si>
  <si>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</si>
  <si>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</si>
  <si>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</si>
  <si>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</si>
  <si>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</si>
  <si>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</si>
  <si>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</si>
  <si>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</si>
  <si>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</si>
  <si>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</si>
  <si>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</si>
  <si>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</si>
  <si>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</si>
  <si>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</si>
  <si>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</si>
  <si>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</si>
  <si>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</si>
  <si>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</si>
  <si>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</si>
  <si>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</si>
  <si>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</si>
  <si>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</si>
  <si>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</si>
  <si>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</si>
  <si>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</si>
  <si>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</si>
  <si>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</si>
  <si>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</si>
  <si>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</si>
  <si>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</si>
  <si>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</si>
  <si>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</si>
  <si>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</si>
  <si>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</si>
  <si>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</si>
  <si>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</si>
  <si>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</si>
  <si>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</si>
  <si>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</si>
  <si>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</si>
  <si>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</si>
  <si>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</si>
  <si>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</si>
  <si>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</si>
  <si>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</si>
  <si>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</si>
  <si>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</si>
  <si>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</si>
  <si>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</si>
  <si>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</si>
  <si>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</si>
  <si>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</si>
  <si>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</si>
  <si>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</si>
  <si>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</si>
  <si>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</si>
  <si>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</si>
  <si>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</si>
  <si>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</si>
  <si>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</si>
  <si>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</si>
  <si>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</si>
  <si>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</si>
  <si>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</si>
  <si>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</si>
  <si>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</si>
  <si>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</si>
  <si>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</si>
  <si>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</si>
  <si>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</si>
  <si>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</si>
  <si>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</si>
  <si>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</si>
  <si>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</si>
  <si>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</si>
  <si>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</si>
  <si>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</si>
  <si>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</si>
  <si>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</si>
  <si>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</si>
  <si>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</si>
  <si>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</si>
  <si>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</si>
  <si>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</si>
  <si>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</si>
  <si>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</si>
  <si>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</si>
  <si>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</si>
  <si>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</si>
  <si>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</si>
  <si>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</si>
  <si>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</si>
  <si>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</si>
  <si>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</si>
  <si>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</si>
  <si>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</si>
  <si>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</si>
  <si>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</si>
  <si>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</si>
  <si>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</si>
  <si>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</si>
  <si>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</si>
  <si>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</si>
  <si>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</si>
  <si>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</si>
  <si>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</si>
  <si>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</si>
  <si>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</si>
  <si>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</si>
  <si>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</si>
  <si>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</si>
  <si>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</si>
  <si>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</si>
  <si>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</si>
  <si>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</si>
  <si>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</si>
  <si>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</si>
  <si>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</si>
  <si>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</si>
  <si>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</si>
  <si>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</si>
  <si>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</si>
  <si>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</si>
  <si>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</si>
  <si>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</si>
  <si>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</si>
  <si>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</si>
  <si>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</si>
  <si>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</si>
  <si>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</si>
  <si>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</si>
  <si>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</si>
  <si>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</si>
  <si>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</si>
  <si>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</si>
  <si>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</si>
  <si>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</si>
  <si>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</si>
  <si>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</si>
  <si>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</si>
  <si>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</si>
  <si>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</si>
  <si>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</si>
  <si>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</si>
  <si>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</si>
  <si>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</si>
  <si>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</si>
  <si>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</si>
  <si>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</si>
  <si>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</si>
  <si>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</si>
  <si>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</si>
  <si>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</si>
  <si>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</si>
  <si>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</si>
  <si>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</si>
  <si>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</si>
  <si>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</si>
  <si>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</si>
  <si>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</si>
  <si>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</si>
  <si>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</si>
  <si>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</si>
  <si>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</si>
  <si>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</si>
  <si>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</si>
  <si>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</si>
  <si>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</si>
  <si>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</si>
  <si>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</si>
  <si>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</si>
  <si>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</si>
  <si>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</si>
  <si>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</si>
  <si>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</si>
  <si>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</si>
  <si>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</si>
  <si>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</si>
  <si>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</si>
  <si>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</si>
  <si>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</si>
  <si>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</si>
  <si>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</si>
  <si>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</si>
  <si>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</si>
  <si>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</si>
  <si>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</si>
  <si>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</si>
  <si>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</si>
  <si>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</si>
  <si>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</si>
  <si>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</si>
  <si>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</si>
  <si>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</si>
  <si>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</si>
  <si>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</si>
  <si>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</si>
  <si>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</si>
  <si>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</si>
  <si>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</si>
  <si>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</si>
  <si>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</si>
  <si>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</si>
  <si>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</si>
  <si>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</si>
  <si>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</si>
  <si>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</si>
  <si>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</si>
  <si>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</si>
  <si>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</si>
  <si>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</si>
  <si>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</si>
  <si>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</si>
  <si>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</si>
  <si>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</si>
  <si>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</si>
  <si>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</si>
  <si>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</si>
  <si>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</si>
  <si>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</si>
  <si>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</si>
  <si>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</si>
  <si>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</si>
  <si>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</si>
  <si>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</si>
  <si>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</si>
  <si>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</si>
  <si>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</si>
  <si>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</si>
  <si>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</si>
  <si>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</si>
  <si>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</si>
  <si>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</si>
  <si>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</si>
  <si>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</si>
  <si>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</si>
  <si>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</si>
  <si>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</si>
  <si>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</si>
  <si>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</si>
  <si>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</si>
  <si>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</si>
  <si>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</si>
  <si>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</si>
  <si>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</si>
  <si>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</si>
  <si>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</si>
  <si>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</si>
  <si>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</si>
  <si>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</si>
  <si>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</si>
  <si>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</si>
  <si>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</si>
  <si>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</si>
  <si>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</si>
  <si>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</si>
  <si>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</si>
  <si>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</si>
  <si>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</si>
  <si>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</si>
  <si>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</si>
  <si>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</si>
  <si>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</si>
  <si>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</si>
  <si>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</si>
  <si>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</si>
  <si>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</si>
  <si>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</si>
  <si>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</si>
  <si>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</si>
  <si>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</si>
  <si>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</si>
  <si>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</si>
  <si>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</si>
  <si>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</si>
  <si>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</si>
  <si>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</si>
  <si>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</si>
  <si>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</si>
  <si>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</si>
  <si>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</si>
  <si>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</si>
  <si>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</si>
  <si>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</si>
  <si>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</si>
  <si>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</si>
  <si>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</si>
  <si>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</si>
  <si>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</si>
  <si>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</si>
  <si>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</si>
  <si>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</si>
  <si>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</si>
  <si>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</si>
  <si>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</si>
  <si>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</si>
  <si>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</si>
  <si>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</si>
  <si>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</si>
  <si>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</si>
  <si>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</si>
  <si>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</si>
  <si>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</si>
  <si>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</si>
  <si>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</si>
  <si>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</si>
  <si>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</si>
  <si>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</si>
  <si>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</si>
  <si>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</si>
  <si>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</si>
  <si>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</si>
  <si>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</si>
  <si>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</si>
  <si>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</si>
  <si>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</si>
  <si>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</si>
  <si>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</si>
  <si>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</si>
  <si>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</si>
  <si>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</si>
  <si>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</si>
  <si>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</si>
  <si>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</si>
  <si>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</si>
  <si>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</si>
  <si>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</si>
  <si>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</si>
  <si>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</si>
  <si>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</si>
  <si>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</si>
  <si>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</si>
  <si>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</si>
  <si>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</si>
  <si>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</si>
  <si>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</si>
  <si>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</si>
  <si>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</si>
  <si>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</si>
  <si>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</si>
  <si>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</si>
  <si>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</si>
  <si>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</si>
  <si>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</si>
  <si>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</si>
  <si>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</si>
  <si>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</si>
  <si>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</si>
  <si>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</si>
  <si>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</si>
  <si>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</si>
  <si>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</si>
  <si>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</si>
  <si>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</si>
  <si>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</si>
  <si>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</si>
  <si>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</si>
  <si>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</si>
  <si>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</si>
  <si>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</si>
  <si>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</si>
  <si>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</si>
  <si>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</si>
  <si>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</si>
  <si>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</si>
  <si>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</si>
  <si>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</si>
  <si>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</si>
  <si>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</si>
  <si>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</si>
  <si>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</si>
  <si>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</si>
  <si>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</si>
  <si>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</si>
  <si>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</si>
  <si>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</si>
  <si>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</si>
  <si>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</si>
  <si>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</si>
  <si>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</si>
  <si>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</si>
  <si>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</si>
  <si>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</si>
  <si>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</si>
  <si>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</si>
  <si>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</si>
  <si>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</si>
  <si>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</si>
  <si>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</si>
  <si>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</si>
  <si>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</si>
  <si>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</si>
  <si>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</si>
  <si>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</si>
  <si>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</si>
  <si>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</si>
  <si>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</si>
  <si>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</si>
  <si>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</si>
  <si>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</si>
  <si>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</si>
  <si>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</si>
  <si>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</si>
  <si>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</si>
  <si>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</si>
  <si>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</si>
  <si>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</si>
  <si>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</si>
  <si>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</si>
  <si>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</si>
  <si>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</si>
  <si>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</si>
  <si>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</si>
  <si>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</si>
  <si>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</si>
  <si>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</si>
  <si>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</si>
  <si>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</si>
  <si>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</si>
  <si>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</si>
  <si>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</si>
  <si>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</si>
  <si>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</si>
  <si>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</si>
  <si>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</si>
  <si>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</si>
  <si>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</si>
  <si>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</si>
  <si>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</si>
  <si>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</si>
  <si>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</si>
  <si>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</si>
  <si>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</si>
  <si>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</si>
  <si>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</si>
  <si>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</si>
  <si>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</si>
  <si>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</si>
  <si>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</si>
  <si>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</si>
  <si>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</si>
  <si>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</si>
  <si>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</si>
  <si>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</si>
  <si>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</si>
  <si>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</si>
  <si>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</si>
  <si>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</si>
  <si>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</si>
  <si>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</si>
  <si>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</si>
  <si>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</si>
  <si>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</si>
  <si>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</si>
  <si>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</si>
  <si>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</si>
  <si>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</si>
  <si>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</si>
  <si>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</si>
  <si>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</si>
  <si>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</si>
  <si>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</si>
  <si>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</si>
  <si>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</si>
  <si>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</si>
  <si>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</si>
  <si>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</si>
  <si>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</si>
  <si>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</si>
  <si>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</si>
  <si>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</si>
  <si>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</si>
  <si>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</si>
  <si>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</si>
  <si>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</si>
  <si>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</si>
  <si>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</si>
  <si>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</si>
  <si>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</si>
  <si>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</si>
  <si>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</si>
  <si>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</si>
  <si>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</si>
  <si>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</si>
  <si>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</si>
  <si>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</si>
  <si>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</si>
  <si>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</si>
  <si>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</si>
  <si>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</si>
  <si>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</si>
  <si>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</si>
  <si>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</si>
  <si>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</si>
  <si>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</si>
  <si>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</si>
  <si>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</si>
  <si>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</si>
  <si>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</si>
  <si>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</si>
  <si>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</si>
  <si>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</si>
  <si>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</si>
  <si>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</si>
  <si>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</si>
  <si>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</si>
  <si>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</si>
  <si>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</si>
  <si>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</si>
  <si>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</si>
  <si>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</si>
  <si>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</si>
  <si>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</si>
  <si>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</si>
  <si>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</si>
  <si>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</si>
  <si>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</si>
  <si>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</si>
  <si>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</si>
  <si>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</si>
  <si>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</si>
  <si>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</si>
  <si>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</si>
  <si>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</si>
  <si>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</si>
  <si>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</si>
  <si>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</si>
  <si>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</si>
  <si>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</si>
  <si>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</si>
  <si>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</si>
  <si>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</si>
  <si>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</si>
  <si>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</si>
  <si>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</si>
  <si>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</si>
  <si>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</si>
  <si>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</si>
  <si>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</si>
  <si>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</si>
  <si>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</si>
  <si>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</si>
  <si>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</si>
  <si>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</si>
  <si>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</si>
  <si>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</si>
  <si>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</si>
  <si>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</si>
  <si>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</si>
  <si>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</si>
  <si>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</si>
  <si>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</si>
  <si>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</si>
  <si>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</si>
  <si>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</si>
  <si>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</si>
  <si>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</si>
  <si>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</si>
  <si>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</si>
  <si>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</si>
  <si>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</si>
  <si>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</si>
  <si>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</si>
  <si>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</si>
  <si>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</si>
  <si>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</si>
  <si>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</si>
  <si>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</si>
  <si>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</si>
  <si>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</si>
  <si>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</si>
  <si>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</si>
  <si>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</si>
  <si>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</si>
  <si>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</si>
  <si>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</si>
  <si>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</si>
  <si>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</si>
  <si>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</si>
  <si>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</si>
  <si>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</si>
  <si>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</si>
  <si>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</si>
  <si>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</si>
  <si>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</si>
  <si>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</si>
  <si>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</si>
  <si>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</si>
  <si>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</si>
  <si>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</si>
  <si>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</si>
  <si>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</si>
  <si>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</si>
  <si>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</si>
  <si>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</si>
  <si>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</si>
  <si>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</si>
  <si>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</si>
  <si>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</si>
  <si>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</si>
  <si>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</si>
  <si>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</si>
  <si>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</si>
  <si>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</si>
  <si>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</si>
  <si>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</si>
  <si>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</si>
  <si>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</si>
  <si>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</si>
  <si>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</si>
  <si>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</si>
  <si>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</si>
  <si>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</si>
  <si>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</si>
  <si>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</si>
  <si>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</si>
  <si>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</si>
  <si>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</si>
  <si>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</si>
  <si>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</si>
  <si>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</si>
  <si>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</si>
  <si>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</si>
  <si>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</si>
  <si>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</si>
  <si>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</si>
  <si>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</si>
  <si>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</si>
  <si>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</si>
  <si>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</si>
  <si>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</si>
  <si>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</si>
  <si>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</si>
  <si>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</si>
  <si>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</si>
  <si>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</si>
  <si>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</si>
  <si>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</si>
  <si>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</si>
  <si>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</si>
  <si>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</si>
  <si>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</si>
  <si>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</si>
  <si>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</si>
  <si>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</si>
  <si>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</si>
  <si>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</si>
  <si>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</si>
  <si>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</si>
  <si>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</si>
  <si>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</si>
  <si>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</si>
  <si>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</si>
  <si>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</si>
  <si>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</si>
  <si>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</si>
  <si>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</si>
  <si>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</si>
  <si>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</si>
  <si>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</si>
  <si>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</si>
  <si>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</si>
  <si>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</si>
  <si>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</si>
  <si>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</si>
  <si>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</si>
  <si>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</si>
  <si>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</si>
  <si>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</si>
  <si>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</si>
  <si>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</si>
  <si>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</si>
  <si>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</si>
  <si>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</si>
  <si>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</si>
  <si>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</si>
  <si>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</si>
  <si>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</si>
  <si>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</si>
  <si>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</si>
  <si>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</si>
  <si>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</si>
  <si>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</si>
  <si>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</si>
  <si>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</si>
  <si>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</si>
  <si>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</si>
  <si>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</si>
  <si>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</si>
  <si>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</si>
  <si>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</si>
  <si>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</si>
  <si>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</si>
  <si>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</si>
  <si>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</si>
  <si>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</si>
  <si>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</si>
  <si>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</si>
  <si>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</si>
  <si>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</si>
  <si>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</si>
  <si>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</si>
  <si>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</si>
  <si>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</si>
  <si>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</si>
  <si>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</si>
  <si>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</si>
  <si>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</si>
  <si>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</si>
  <si>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</si>
  <si>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</si>
  <si>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</si>
  <si>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</si>
  <si>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</si>
  <si>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</si>
  <si>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</si>
  <si>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</si>
  <si>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</si>
  <si>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</si>
  <si>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</si>
  <si>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</si>
  <si>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</si>
  <si>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</si>
  <si>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</si>
  <si>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</si>
  <si>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</si>
  <si>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</si>
  <si>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</si>
  <si>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</si>
  <si>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</si>
  <si>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</si>
  <si>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</si>
  <si>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</si>
  <si>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</si>
  <si>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</si>
  <si>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</si>
  <si>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</si>
  <si>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</si>
  <si>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</si>
  <si>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</si>
  <si>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</si>
  <si>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</si>
  <si>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</si>
  <si>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</si>
  <si>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</si>
  <si>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</si>
  <si>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</si>
  <si>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</si>
  <si>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</si>
  <si>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</si>
  <si>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</si>
  <si>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</si>
  <si>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</si>
  <si>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</si>
  <si>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</si>
  <si>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</si>
  <si>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</si>
  <si>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</si>
  <si>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</si>
  <si>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</si>
  <si>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</si>
  <si>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</si>
  <si>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</si>
  <si>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</si>
  <si>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</si>
  <si>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</si>
  <si>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</si>
  <si>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</si>
  <si>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</si>
  <si>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</si>
  <si>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</si>
  <si>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</si>
  <si>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</si>
  <si>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</si>
  <si>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</si>
  <si>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</si>
  <si>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</si>
  <si>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</si>
  <si>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</si>
  <si>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</si>
  <si>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</si>
  <si>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</si>
  <si>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</si>
  <si>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</si>
  <si>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</si>
  <si>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</si>
  <si>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</si>
  <si>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</si>
  <si>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</si>
  <si>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</si>
  <si>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</si>
  <si>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</si>
  <si>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</si>
  <si>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</si>
  <si>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</si>
  <si>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</si>
  <si>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</si>
  <si>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</si>
  <si>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</si>
  <si>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</si>
  <si>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</si>
  <si>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</si>
  <si>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</si>
  <si>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</si>
  <si>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</si>
  <si>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</si>
  <si>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</si>
  <si>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</si>
  <si>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</si>
  <si>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</si>
  <si>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</si>
  <si>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</si>
  <si>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</si>
  <si>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</si>
  <si>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</si>
  <si>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</si>
  <si>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</si>
  <si>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</si>
  <si>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</si>
  <si>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</si>
  <si>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</si>
  <si>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</si>
  <si>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</si>
  <si>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</si>
  <si>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</si>
  <si>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</si>
  <si>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</si>
  <si>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</si>
  <si>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</si>
  <si>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</si>
  <si>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</si>
  <si>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</si>
  <si>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</si>
  <si>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</si>
  <si>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</si>
  <si>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</si>
  <si>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</si>
  <si>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</si>
  <si>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</si>
  <si>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</si>
  <si>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</si>
  <si>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</si>
  <si>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</si>
  <si>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</si>
  <si>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</si>
  <si>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</si>
  <si>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</si>
  <si>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</si>
  <si>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</si>
  <si>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</si>
  <si>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</si>
  <si>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</si>
  <si>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</si>
  <si>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</si>
  <si>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</si>
  <si>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</si>
  <si>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</si>
  <si>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</si>
  <si>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</si>
  <si>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</si>
  <si>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</si>
  <si>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</si>
  <si>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</si>
  <si>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</si>
  <si>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</si>
  <si>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</si>
  <si>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</si>
  <si>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</si>
  <si>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</si>
  <si>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</si>
  <si>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</si>
  <si>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</si>
  <si>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</si>
  <si>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</si>
  <si>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</si>
  <si>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</si>
  <si>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</si>
  <si>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</si>
  <si>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</si>
  <si>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</si>
  <si>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</si>
  <si>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</si>
  <si>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</si>
  <si>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</si>
  <si>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</si>
  <si>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</si>
  <si>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</si>
  <si>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</si>
  <si>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</si>
  <si>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</si>
  <si>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</si>
  <si>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</si>
  <si>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</si>
  <si>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</si>
  <si>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</si>
  <si>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</si>
  <si>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</si>
  <si>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</si>
  <si>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</si>
  <si>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</si>
  <si>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</si>
  <si>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</si>
  <si>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</si>
  <si>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</si>
  <si>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</si>
  <si>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</si>
  <si>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</si>
  <si>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</si>
  <si>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</si>
  <si>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</si>
  <si>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</si>
  <si>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</si>
  <si>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</si>
  <si>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</si>
  <si>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</si>
  <si>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</si>
  <si>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</si>
  <si>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</si>
  <si>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</si>
  <si>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</si>
  <si>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</si>
  <si>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</si>
  <si>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</si>
  <si>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</si>
  <si>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</si>
  <si>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</si>
  <si>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</si>
  <si>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</si>
  <si>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</si>
  <si>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</si>
  <si>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</si>
  <si>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</si>
  <si>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</si>
  <si>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</si>
  <si>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</si>
  <si>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</si>
  <si>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</si>
  <si>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</si>
  <si>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</si>
  <si>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</si>
  <si>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</si>
  <si>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</si>
  <si>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</si>
  <si>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</si>
  <si>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</si>
  <si>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</si>
  <si>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</si>
  <si>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</si>
  <si>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</si>
  <si>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</si>
  <si>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</si>
  <si>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</si>
  <si>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</si>
  <si>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</si>
  <si>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</si>
  <si>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</si>
  <si>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</si>
  <si>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</si>
  <si>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</si>
  <si>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</si>
  <si>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</si>
  <si>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</si>
  <si>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</si>
  <si>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</si>
  <si>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</si>
  <si>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</si>
  <si>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</si>
  <si>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</si>
  <si>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</si>
  <si>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</si>
  <si>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</si>
  <si>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</si>
  <si>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</si>
  <si>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</si>
  <si>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</si>
  <si>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</si>
  <si>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</si>
  <si>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</si>
  <si>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</si>
  <si>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</si>
  <si>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</si>
  <si>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</si>
  <si>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</si>
  <si>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</si>
  <si>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</si>
  <si>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</si>
  <si>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</si>
  <si>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</si>
  <si>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</si>
  <si>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</si>
  <si>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</si>
  <si>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</si>
  <si>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</si>
  <si>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</si>
  <si>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</si>
  <si>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</si>
  <si>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</si>
  <si>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</si>
  <si>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</si>
  <si>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</si>
  <si>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</si>
  <si>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</si>
  <si>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</si>
  <si>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</si>
  <si>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</si>
  <si>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</si>
  <si>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</si>
  <si>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</si>
  <si>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</si>
  <si>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</si>
  <si>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</si>
  <si>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</si>
  <si>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</si>
  <si>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</si>
  <si>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</si>
  <si>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</si>
  <si>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</si>
  <si>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</si>
  <si>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</si>
  <si>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</si>
  <si>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</si>
  <si>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</si>
  <si>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</si>
  <si>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</si>
  <si>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</si>
  <si>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</si>
  <si>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</si>
  <si>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</si>
  <si>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</si>
  <si>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</si>
  <si>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</si>
  <si>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</si>
  <si>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</si>
  <si>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</si>
  <si>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</si>
  <si>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</si>
  <si>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</si>
  <si>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</si>
  <si>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</si>
  <si>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</si>
  <si>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</si>
  <si>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</si>
  <si>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</si>
  <si>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</si>
  <si>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</si>
  <si>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</si>
  <si>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</si>
  <si>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</si>
  <si>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</si>
  <si>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</si>
  <si>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</si>
  <si>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</si>
  <si>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</si>
  <si>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</si>
  <si>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</si>
  <si>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</si>
  <si>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</si>
  <si>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</si>
  <si>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</si>
  <si>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</si>
  <si>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</si>
  <si>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</si>
  <si>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</si>
  <si>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</si>
  <si>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</si>
  <si>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</si>
  <si>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</si>
  <si>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</si>
  <si>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</si>
  <si>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</si>
  <si>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</si>
  <si>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</si>
  <si>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</si>
  <si>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</si>
  <si>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</si>
  <si>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</si>
  <si>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</si>
  <si>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</si>
  <si>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</si>
  <si>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</si>
  <si>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</si>
  <si>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</si>
  <si>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</si>
  <si>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</si>
  <si>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</si>
  <si>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</si>
  <si>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</si>
  <si>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</si>
  <si>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</si>
  <si>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</si>
  <si>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</si>
  <si>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</si>
  <si>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</si>
  <si>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</si>
  <si>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</si>
  <si>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</si>
  <si>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</si>
  <si>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</si>
  <si>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</si>
  <si>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</si>
  <si>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</si>
  <si>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</si>
  <si>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</si>
  <si>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</si>
  <si>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</si>
  <si>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</si>
  <si>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</si>
  <si>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</si>
  <si>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</si>
  <si>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</si>
  <si>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</si>
  <si>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</si>
  <si>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</si>
  <si>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</si>
  <si>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</si>
  <si>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</si>
  <si>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</si>
  <si>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</si>
  <si>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</si>
  <si>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</si>
  <si>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</si>
  <si>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</si>
  <si>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</si>
  <si>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</si>
  <si>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</si>
  <si>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</si>
  <si>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</si>
  <si>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</si>
  <si>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</si>
  <si>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</si>
  <si>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</si>
  <si>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</si>
  <si>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</si>
  <si>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</si>
  <si>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</si>
  <si>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</si>
  <si>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</si>
  <si>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</si>
  <si>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</si>
  <si>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</si>
  <si>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</si>
  <si>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</si>
  <si>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</si>
  <si>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</si>
  <si>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</si>
  <si>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</si>
  <si>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</si>
  <si>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</si>
  <si>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</si>
  <si>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</si>
  <si>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</si>
  <si>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</si>
  <si>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</si>
  <si>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</si>
  <si>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</si>
  <si>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</si>
  <si>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</si>
  <si>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</si>
  <si>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</si>
  <si>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</si>
  <si>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</si>
  <si>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</si>
  <si>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</si>
  <si>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</si>
  <si>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</si>
  <si>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</si>
  <si>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</si>
  <si>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</si>
  <si>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</si>
  <si>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</si>
  <si>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</si>
  <si>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</si>
  <si>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</si>
  <si>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</si>
  <si>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</si>
  <si>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</si>
  <si>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</si>
  <si>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</si>
  <si>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</si>
  <si>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</si>
  <si>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</si>
  <si>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</si>
  <si>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</si>
  <si>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</si>
  <si>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</si>
  <si>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</si>
  <si>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</si>
  <si>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</si>
  <si>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</si>
  <si>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</si>
  <si>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</si>
  <si>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</si>
  <si>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</si>
  <si>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</si>
  <si>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</si>
  <si>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</si>
  <si>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</si>
  <si>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</si>
  <si>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</si>
  <si>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</si>
  <si>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</si>
  <si>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</si>
  <si>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</si>
  <si>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</si>
  <si>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</si>
  <si>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</si>
  <si>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</si>
  <si>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</si>
  <si>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</si>
  <si>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</si>
  <si>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</si>
  <si>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</si>
  <si>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</si>
  <si>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</si>
  <si>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</si>
  <si>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</si>
  <si>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</si>
  <si>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</si>
  <si>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</si>
  <si>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</si>
  <si>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</si>
  <si>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</si>
  <si>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</si>
  <si>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</si>
  <si>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</si>
  <si>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</si>
  <si>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</si>
  <si>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</si>
  <si>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</si>
  <si>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</si>
  <si>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</si>
  <si>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</si>
  <si>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</si>
  <si>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</si>
  <si>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</si>
  <si>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</si>
  <si>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</si>
  <si>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</si>
  <si>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</si>
  <si>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</si>
  <si>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</si>
  <si>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</si>
  <si>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</si>
  <si>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</si>
  <si>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</si>
  <si>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</si>
  <si>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</si>
  <si>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</si>
  <si>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</si>
  <si>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</si>
  <si>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</si>
  <si>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</si>
  <si>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</si>
  <si>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</si>
  <si>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</si>
  <si>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</si>
  <si>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</si>
  <si>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</si>
  <si>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</si>
  <si>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</si>
  <si>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</si>
  <si>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</si>
  <si>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</si>
  <si>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</si>
  <si>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</si>
  <si>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</si>
  <si>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</si>
  <si>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</si>
  <si>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</si>
  <si>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</si>
  <si>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</si>
  <si>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</si>
  <si>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</si>
  <si>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</si>
  <si>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</si>
  <si>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</si>
  <si>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</si>
  <si>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</si>
  <si>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</si>
  <si>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</si>
  <si>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</si>
  <si>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</si>
  <si>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</si>
  <si>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</si>
  <si>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</si>
  <si>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</si>
  <si>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</si>
  <si>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</si>
  <si>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</si>
  <si>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</si>
  <si>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</si>
  <si>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</si>
  <si>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</si>
  <si>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</si>
  <si>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</si>
  <si>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</si>
  <si>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</si>
  <si>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</si>
  <si>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</si>
  <si>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</si>
  <si>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</si>
  <si>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</si>
  <si>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</si>
  <si>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</si>
  <si>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</si>
  <si>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</si>
  <si>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</si>
  <si>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</si>
  <si>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</si>
  <si>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</si>
  <si>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</si>
  <si>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</si>
  <si>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</si>
  <si>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</si>
  <si>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</si>
  <si>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</si>
  <si>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</si>
  <si>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</si>
  <si>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</si>
  <si>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</si>
  <si>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</si>
  <si>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</si>
  <si>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</si>
  <si>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</si>
  <si>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</si>
  <si>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</si>
  <si>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</si>
  <si>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</si>
  <si>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</si>
  <si>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</si>
  <si>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</si>
  <si>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</si>
  <si>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</si>
  <si>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</si>
  <si>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</si>
  <si>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</si>
  <si>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</si>
  <si>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</si>
  <si>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</si>
  <si>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</si>
  <si>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</si>
  <si>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</si>
  <si>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</si>
  <si>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</si>
  <si>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</si>
  <si>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</si>
  <si>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</si>
  <si>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</si>
  <si>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</si>
  <si>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</si>
  <si>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</si>
  <si>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</si>
  <si>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</si>
  <si>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</si>
  <si>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</si>
  <si>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</si>
  <si>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</si>
  <si>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</si>
  <si>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</si>
  <si>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</si>
  <si>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</si>
  <si>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</si>
  <si>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</si>
  <si>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</si>
  <si>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</si>
  <si>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</si>
  <si>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</si>
  <si>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</si>
  <si>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</si>
  <si>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</si>
  <si>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</si>
  <si>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</si>
  <si>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</si>
  <si>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</si>
  <si>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</si>
  <si>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</si>
  <si>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</si>
  <si>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</si>
  <si>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</si>
  <si>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</si>
  <si>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</si>
  <si>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</si>
  <si>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</si>
  <si>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</si>
  <si>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</si>
  <si>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</si>
  <si>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</si>
  <si>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</si>
  <si>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</si>
  <si>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</si>
  <si>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</si>
  <si>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</si>
  <si>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</si>
  <si>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</si>
  <si>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</si>
  <si>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</si>
  <si>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</si>
  <si>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</si>
  <si>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</si>
  <si>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</si>
  <si>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</si>
  <si>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</si>
  <si>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</si>
  <si>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</si>
  <si>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</si>
  <si>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</si>
  <si>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</si>
  <si>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</si>
  <si>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</si>
  <si>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</si>
  <si>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</si>
  <si>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</si>
  <si>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</si>
  <si>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</si>
  <si>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</si>
  <si>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</si>
  <si>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</si>
  <si>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</si>
  <si>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</si>
  <si>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</si>
  <si>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</si>
  <si>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</si>
  <si>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</si>
  <si>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</si>
  <si>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</si>
  <si>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</si>
  <si>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</si>
  <si>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</si>
  <si>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</si>
  <si>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</si>
  <si>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</si>
  <si>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</si>
  <si>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</si>
  <si>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</si>
  <si>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</si>
  <si>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</si>
  <si>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</si>
  <si>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</si>
  <si>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</si>
  <si>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</si>
  <si>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</si>
  <si>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</si>
  <si>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</si>
  <si>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</si>
  <si>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</si>
  <si>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</si>
  <si>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</si>
  <si>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</si>
  <si>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</si>
  <si>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</si>
  <si>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</si>
  <si>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</si>
  <si>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</si>
  <si>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</si>
  <si>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</si>
  <si>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</si>
  <si>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</si>
  <si>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</si>
  <si>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</si>
  <si>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</si>
  <si>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</si>
  <si>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</si>
  <si>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</si>
  <si>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</si>
  <si>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</si>
  <si>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</si>
  <si>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</si>
  <si>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</si>
  <si>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</si>
  <si>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</si>
  <si>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</si>
  <si>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</si>
  <si>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</si>
  <si>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</si>
  <si>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</si>
  <si>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</si>
  <si>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</si>
  <si>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</si>
  <si>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</si>
  <si>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</si>
  <si>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</si>
  <si>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</si>
  <si>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</si>
  <si>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</si>
  <si>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</si>
  <si>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</si>
  <si>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</si>
  <si>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</si>
  <si>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</si>
  <si>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</si>
  <si>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</si>
  <si>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</si>
  <si>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</si>
  <si>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</si>
  <si>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</si>
  <si>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</si>
  <si>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</si>
  <si>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</si>
  <si>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</si>
  <si>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</si>
  <si>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</si>
  <si>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</si>
  <si>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</si>
  <si>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</si>
  <si>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</si>
  <si>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</si>
  <si>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</si>
  <si>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</si>
  <si>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</si>
  <si>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</si>
  <si>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</si>
  <si>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</si>
  <si>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</si>
  <si>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</si>
  <si>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</si>
  <si>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</si>
  <si>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</si>
  <si>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</si>
  <si>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</si>
  <si>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</si>
  <si>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</si>
  <si>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</si>
  <si>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</si>
  <si>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</si>
  <si>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</si>
  <si>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</si>
  <si>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</si>
  <si>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</si>
  <si>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</si>
  <si>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</si>
  <si>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</si>
  <si>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</si>
  <si>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</si>
  <si>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</si>
  <si>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</si>
  <si>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</si>
  <si>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</si>
  <si>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</si>
  <si>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</si>
  <si>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</si>
  <si>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</si>
  <si>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</si>
  <si>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</si>
  <si>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</si>
  <si>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</si>
  <si>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</si>
  <si>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</si>
  <si>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</si>
  <si>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</si>
  <si>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</si>
  <si>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</si>
  <si>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</si>
  <si>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</si>
  <si>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</si>
  <si>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</si>
  <si>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</si>
  <si>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</si>
  <si>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</si>
  <si>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</si>
  <si>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</si>
  <si>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</si>
  <si>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</si>
  <si>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</si>
  <si>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</si>
  <si>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</si>
  <si>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</si>
  <si>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</si>
  <si>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</si>
  <si>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</si>
  <si>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</si>
  <si>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</si>
  <si>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</si>
  <si>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</si>
  <si>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</si>
  <si>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</si>
  <si>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</si>
  <si>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</si>
  <si>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</si>
  <si>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</si>
  <si>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</si>
  <si>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</si>
  <si>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</si>
  <si>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</si>
  <si>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</si>
  <si>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</si>
  <si>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</si>
  <si>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</si>
  <si>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</si>
  <si>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</si>
  <si>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</si>
  <si>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</si>
  <si>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</si>
  <si>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</si>
  <si>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</si>
  <si>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</si>
  <si>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</si>
  <si>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</si>
  <si>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</si>
  <si>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</si>
  <si>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</si>
  <si>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</si>
  <si>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</si>
  <si>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</si>
  <si>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</si>
  <si>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</si>
  <si>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</si>
  <si>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</si>
  <si>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</si>
  <si>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</si>
  <si>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</si>
  <si>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</si>
  <si>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</si>
  <si>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</si>
  <si>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</si>
  <si>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</si>
  <si>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</si>
  <si>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</si>
  <si>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</si>
  <si>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</si>
  <si>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</si>
  <si>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</si>
  <si>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</si>
  <si>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</si>
  <si>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</si>
  <si>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</si>
  <si>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</si>
  <si>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</si>
  <si>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</si>
  <si>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</si>
  <si>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</si>
  <si>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</si>
  <si>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</si>
  <si>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</si>
  <si>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</si>
  <si>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</si>
  <si>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</si>
  <si>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</si>
  <si>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</si>
  <si>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</si>
  <si>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</si>
  <si>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</si>
  <si>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</si>
  <si>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</si>
  <si>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</si>
  <si>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</si>
  <si>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</si>
  <si>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</si>
  <si>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</si>
  <si>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</si>
  <si>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</si>
  <si>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</si>
  <si>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</si>
  <si>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</si>
  <si>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</si>
  <si>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</si>
  <si>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</si>
  <si>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</si>
  <si>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</si>
  <si>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</si>
  <si>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</si>
  <si>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</si>
  <si>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</si>
  <si>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</si>
  <si>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</si>
  <si>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</si>
  <si>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</si>
  <si>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</si>
  <si>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</si>
  <si>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</si>
  <si>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</si>
  <si>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</si>
  <si>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</si>
  <si>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</si>
  <si>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</si>
  <si>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</si>
  <si>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</si>
  <si>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</si>
  <si>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</si>
  <si>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</si>
  <si>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</si>
  <si>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</si>
  <si>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</si>
  <si>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</si>
  <si>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</si>
  <si>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</si>
  <si>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</si>
  <si>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</si>
  <si>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</si>
  <si>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</si>
  <si>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</si>
  <si>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</si>
  <si>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</si>
  <si>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</si>
  <si>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</si>
  <si>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</si>
  <si>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</si>
  <si>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</si>
  <si>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</si>
  <si>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</si>
  <si>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</si>
  <si>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</si>
  <si>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</si>
  <si>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</si>
  <si>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</si>
  <si>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</si>
  <si>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</si>
  <si>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</si>
  <si>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</si>
  <si>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</si>
  <si>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</si>
  <si>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</si>
  <si>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</si>
  <si>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</si>
  <si>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</si>
  <si>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</si>
  <si>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</si>
  <si>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</si>
  <si>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</si>
  <si>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</si>
  <si>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</si>
  <si>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</si>
  <si>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</si>
  <si>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</si>
  <si>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</si>
  <si>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</si>
  <si>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</si>
  <si>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</si>
  <si>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</si>
  <si>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</si>
  <si>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</si>
  <si>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</si>
  <si>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</si>
  <si>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</si>
  <si>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</si>
  <si>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</si>
  <si>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</si>
  <si>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</si>
  <si>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</si>
  <si>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</si>
  <si>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</si>
  <si>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</si>
  <si>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</si>
  <si>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</si>
  <si>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</si>
  <si>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</si>
  <si>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</si>
  <si>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</si>
  <si>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</si>
  <si>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</si>
  <si>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</si>
  <si>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</si>
  <si>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</si>
  <si>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</si>
  <si>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</si>
  <si>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</si>
  <si>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</si>
  <si>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</si>
  <si>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</si>
  <si>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</si>
  <si>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</si>
  <si>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</si>
  <si>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</si>
  <si>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</si>
  <si>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</si>
  <si>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</si>
  <si>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</si>
  <si>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</si>
  <si>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</si>
  <si>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</si>
  <si>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</si>
  <si>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</si>
  <si>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</si>
  <si>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</si>
  <si>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</si>
  <si>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</si>
  <si>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</si>
  <si>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</si>
  <si>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</si>
  <si>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</si>
  <si>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</si>
  <si>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</si>
  <si>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</si>
  <si>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</si>
  <si>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</si>
  <si>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</si>
  <si>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</si>
  <si>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</si>
  <si>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</si>
  <si>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</si>
  <si>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</si>
  <si>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</si>
  <si>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</si>
  <si>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</si>
  <si>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</si>
  <si>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</si>
  <si>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</si>
  <si>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</si>
  <si>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</si>
  <si>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</si>
  <si>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</si>
  <si>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</si>
  <si>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</si>
  <si>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</si>
  <si>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</si>
  <si>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</si>
  <si>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</si>
  <si>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</si>
  <si>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</si>
  <si>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</si>
  <si>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</si>
  <si>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</si>
  <si>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</si>
  <si>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</si>
  <si>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</si>
  <si>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</si>
  <si>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</si>
  <si>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</si>
  <si>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</si>
  <si>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</si>
  <si>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</si>
  <si>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</si>
  <si>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</si>
  <si>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</si>
  <si>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</si>
  <si>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</si>
  <si>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</si>
  <si>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</si>
  <si>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</si>
  <si>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</si>
  <si>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</si>
  <si>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</si>
  <si>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</si>
  <si>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</si>
  <si>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</si>
  <si>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</si>
  <si>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</si>
  <si>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</si>
  <si>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</si>
  <si>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</si>
  <si>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</si>
  <si>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</si>
  <si>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</si>
  <si>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</si>
  <si>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</si>
  <si>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</si>
  <si>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</si>
  <si>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</si>
  <si>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</si>
  <si>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</si>
  <si>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</si>
  <si>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</si>
  <si>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</si>
  <si>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</si>
  <si>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</si>
  <si>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</si>
  <si>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</si>
  <si>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</si>
  <si>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</si>
  <si>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</si>
  <si>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</si>
  <si>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</si>
  <si>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</si>
  <si>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</si>
  <si>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</si>
  <si>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</si>
  <si>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</si>
  <si>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</si>
  <si>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</si>
  <si>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</si>
  <si>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</si>
  <si>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</si>
  <si>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</si>
  <si>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</si>
  <si>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</si>
  <si>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</si>
  <si>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</si>
  <si>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</si>
  <si>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</si>
  <si>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</si>
  <si>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</si>
  <si>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</si>
  <si>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</si>
  <si>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</si>
  <si>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</si>
  <si>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</si>
  <si>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</si>
  <si>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</si>
  <si>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</si>
  <si>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</si>
  <si>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</si>
  <si>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</si>
  <si>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</si>
  <si>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</si>
  <si>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</si>
  <si>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</si>
  <si>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</si>
  <si>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</si>
  <si>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</si>
  <si>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</si>
  <si>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</si>
  <si>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</si>
  <si>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</si>
  <si>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</si>
  <si>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</si>
  <si>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</si>
  <si>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</si>
  <si>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</si>
  <si>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</si>
  <si>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</si>
  <si>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</si>
  <si>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</si>
  <si>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</si>
  <si>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</si>
  <si>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</si>
  <si>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</si>
  <si>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</si>
  <si>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</si>
  <si>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</si>
  <si>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</si>
  <si>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</si>
  <si>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</si>
  <si>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</si>
  <si>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</si>
  <si>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</si>
  <si>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</si>
  <si>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</si>
  <si>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</si>
  <si>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</si>
  <si>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</si>
  <si>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</si>
  <si>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</si>
  <si>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</si>
  <si>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</si>
  <si>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</si>
  <si>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</si>
  <si>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</si>
  <si>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</si>
  <si>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</si>
  <si>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</si>
  <si>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</si>
  <si>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</si>
  <si>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</si>
  <si>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</si>
  <si>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</si>
  <si>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</si>
  <si>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</si>
  <si>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</si>
  <si>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</si>
  <si>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</si>
  <si>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</si>
  <si>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</si>
  <si>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</si>
  <si>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</si>
  <si>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</si>
  <si>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</si>
  <si>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</si>
  <si>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</si>
  <si>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</si>
  <si>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</si>
  <si>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</si>
  <si>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</si>
  <si>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</si>
  <si>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</si>
  <si>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</si>
  <si>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</si>
  <si>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</si>
  <si>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</si>
  <si>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</si>
  <si>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</si>
  <si>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</si>
  <si>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</si>
  <si>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</si>
  <si>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</si>
  <si>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</si>
  <si>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</si>
  <si>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</si>
  <si>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</si>
  <si>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</si>
  <si>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</si>
  <si>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</si>
  <si>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</si>
  <si>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</si>
  <si>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</si>
  <si>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</si>
  <si>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</si>
  <si>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</si>
  <si>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</si>
  <si>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</si>
  <si>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</si>
  <si>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</si>
  <si>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</si>
  <si>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</si>
  <si>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</si>
  <si>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</si>
  <si>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</si>
  <si>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</si>
  <si>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</si>
  <si>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</si>
  <si>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</si>
  <si>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</si>
  <si>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</si>
  <si>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</si>
  <si>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</si>
  <si>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</si>
  <si>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</si>
  <si>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</si>
  <si>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</si>
  <si>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</si>
  <si>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</si>
  <si>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</si>
  <si>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</si>
  <si>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</si>
  <si>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</si>
  <si>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</si>
  <si>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</si>
  <si>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</si>
  <si>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</si>
  <si>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</si>
  <si>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</si>
  <si>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</si>
  <si>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</si>
  <si>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</si>
  <si>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</si>
  <si>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</si>
  <si>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</si>
  <si>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</si>
  <si>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</si>
  <si>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</si>
  <si>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</si>
  <si>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</si>
  <si>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</si>
  <si>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</si>
  <si>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</si>
  <si>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</si>
  <si>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</si>
  <si>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</si>
  <si>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</si>
  <si>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</si>
  <si>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</si>
  <si>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</si>
  <si>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</si>
  <si>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</si>
  <si>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</si>
  <si>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</si>
  <si>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</si>
  <si>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</si>
  <si>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</si>
  <si>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</si>
  <si>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</si>
  <si>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</si>
  <si>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</si>
  <si>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</si>
  <si>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</si>
  <si>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</si>
  <si>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</si>
  <si>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</si>
  <si>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</si>
  <si>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</si>
  <si>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</si>
  <si>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</si>
  <si>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</si>
  <si>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</si>
  <si>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</si>
  <si>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</si>
  <si>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</si>
  <si>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</si>
  <si>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</si>
  <si>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</si>
  <si>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</si>
  <si>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</si>
  <si>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</si>
  <si>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</si>
  <si>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</si>
  <si>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</si>
  <si>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</si>
  <si>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</si>
  <si>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</si>
  <si>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</si>
  <si>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</si>
  <si>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</si>
  <si>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</si>
  <si>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</si>
  <si>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</si>
  <si>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</si>
  <si>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</si>
  <si>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</si>
  <si>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</si>
  <si>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</si>
  <si>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</si>
  <si>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</si>
  <si>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</si>
  <si>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</si>
  <si>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</si>
  <si>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</si>
  <si>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</si>
  <si>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</si>
  <si>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</si>
  <si>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</si>
  <si>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</si>
  <si>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</si>
  <si>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</si>
  <si>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</si>
  <si>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</si>
  <si>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</si>
  <si>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</si>
  <si>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</si>
  <si>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</si>
  <si>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</si>
  <si>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</si>
  <si>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</si>
  <si>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</si>
  <si>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</si>
  <si>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</si>
  <si>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</si>
  <si>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</si>
  <si>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</si>
  <si>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</si>
  <si>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</si>
  <si>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</si>
  <si>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</si>
  <si>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</si>
  <si>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</si>
  <si>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</si>
  <si>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</si>
  <si>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</si>
  <si>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</si>
  <si>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</si>
  <si>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</si>
  <si>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</si>
  <si>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</si>
  <si>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</si>
  <si>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</si>
  <si>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</si>
  <si>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</si>
  <si>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</si>
  <si>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</si>
  <si>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</si>
  <si>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</si>
  <si>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</si>
  <si>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</si>
  <si>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</si>
  <si>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</si>
  <si>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</si>
  <si>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</si>
  <si>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</si>
  <si>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</si>
  <si>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</si>
  <si>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</si>
  <si>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</si>
  <si>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</si>
  <si>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</si>
  <si>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</si>
  <si>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</si>
  <si>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</si>
  <si>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</si>
  <si>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</si>
  <si>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</si>
  <si>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</si>
  <si>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</si>
  <si>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</si>
  <si>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</si>
  <si>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</si>
  <si>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</si>
  <si>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</si>
  <si>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</si>
  <si>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</si>
  <si>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</si>
  <si>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</si>
  <si>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</si>
  <si>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</si>
  <si>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</si>
  <si>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</si>
  <si>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</si>
  <si>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</si>
  <si>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</si>
  <si>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</si>
  <si>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</si>
  <si>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</si>
  <si>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</si>
  <si>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</si>
  <si>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</si>
  <si>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</si>
  <si>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</si>
  <si>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</si>
  <si>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</si>
  <si>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</si>
  <si>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</si>
  <si>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</si>
  <si>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</si>
  <si>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</si>
  <si>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</si>
  <si>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</si>
  <si>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</si>
  <si>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</si>
  <si>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</si>
  <si>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</si>
  <si>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</si>
  <si>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</si>
  <si>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</si>
  <si>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</si>
  <si>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</si>
  <si>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</si>
  <si>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</si>
  <si>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</si>
  <si>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</si>
  <si>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</si>
  <si>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</si>
  <si>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</si>
  <si>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</si>
  <si>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</si>
  <si>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</si>
  <si>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</si>
  <si>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</si>
  <si>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</si>
  <si>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</si>
  <si>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</si>
  <si>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</si>
  <si>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</si>
  <si>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</si>
  <si>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</si>
  <si>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</si>
  <si>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</si>
  <si>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</si>
  <si>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</si>
  <si>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</si>
  <si>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</si>
  <si>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</si>
  <si>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</si>
  <si>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</si>
  <si>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</si>
  <si>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</si>
  <si>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</si>
  <si>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</si>
  <si>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</si>
  <si>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</si>
  <si>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</si>
  <si>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</si>
  <si>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</si>
  <si>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</si>
  <si>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</si>
  <si>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</si>
  <si>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</si>
  <si>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</si>
  <si>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</si>
  <si>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</si>
  <si>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</si>
  <si>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</si>
  <si>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</si>
  <si>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</si>
  <si>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</si>
  <si>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</si>
  <si>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</si>
  <si>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</si>
  <si>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</si>
  <si>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</si>
  <si>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</si>
  <si>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</si>
  <si>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</si>
  <si>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</si>
  <si>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</si>
  <si>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</si>
  <si>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</si>
  <si>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</si>
  <si>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</si>
  <si>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</si>
  <si>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</si>
  <si>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</si>
  <si>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</si>
  <si>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</si>
  <si>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</si>
  <si>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</si>
  <si>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</si>
  <si>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</si>
  <si>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</si>
  <si>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</si>
  <si>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</si>
  <si>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</si>
  <si>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</si>
  <si>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</si>
  <si>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</si>
  <si>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</si>
  <si>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</si>
  <si>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</si>
  <si>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</si>
  <si>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</si>
  <si>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</si>
  <si>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</si>
  <si>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</si>
  <si>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</si>
  <si>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</si>
  <si>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</si>
  <si>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</si>
  <si>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</si>
  <si>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</si>
  <si>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</si>
  <si>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</si>
  <si>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</si>
  <si>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</si>
  <si>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</si>
  <si>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</si>
  <si>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</si>
  <si>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</si>
  <si>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</si>
  <si>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</si>
  <si>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</si>
  <si>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</si>
  <si>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</si>
  <si>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</si>
  <si>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</si>
  <si>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</si>
  <si>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</si>
  <si>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</si>
  <si>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</si>
  <si>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</si>
  <si>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</si>
  <si>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</si>
  <si>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</si>
  <si>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</si>
  <si>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</si>
  <si>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</si>
  <si>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</si>
  <si>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</si>
  <si>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</si>
  <si>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</si>
  <si>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</si>
  <si>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</si>
  <si>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</si>
  <si>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</si>
  <si>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</si>
  <si>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</si>
  <si>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</si>
  <si>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</si>
  <si>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</si>
  <si>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</si>
  <si>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</si>
  <si>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</si>
  <si>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</si>
  <si>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</si>
  <si>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</si>
  <si>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</si>
  <si>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</si>
  <si>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</si>
  <si>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</si>
  <si>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</si>
  <si>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</si>
  <si>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</si>
  <si>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</si>
  <si>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</si>
  <si>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</si>
  <si>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</si>
  <si>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</si>
  <si>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</si>
  <si>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</si>
  <si>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</si>
  <si>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</si>
  <si>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</si>
  <si>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</si>
  <si>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</si>
  <si>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</si>
  <si>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</si>
  <si>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</si>
  <si>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</si>
  <si>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</si>
  <si>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</si>
  <si>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</si>
  <si>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</si>
  <si>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</si>
  <si>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</si>
  <si>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</si>
  <si>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</si>
  <si>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</si>
  <si>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</si>
  <si>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</si>
  <si>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</si>
  <si>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</si>
  <si>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</si>
  <si>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</si>
  <si>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</si>
  <si>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</si>
  <si>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</si>
  <si>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</si>
  <si>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</si>
  <si>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</si>
  <si>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</si>
  <si>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</si>
  <si>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</si>
  <si>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</si>
  <si>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</si>
  <si>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</si>
  <si>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</si>
  <si>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</si>
  <si>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</si>
  <si>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</si>
  <si>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</si>
  <si>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</si>
  <si>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</si>
  <si>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</si>
  <si>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</si>
  <si>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</si>
  <si>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</si>
  <si>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</si>
  <si>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</si>
  <si>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</si>
  <si>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</si>
  <si>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</si>
  <si>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</si>
  <si>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</si>
  <si>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</si>
  <si>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</si>
  <si>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</si>
  <si>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</si>
  <si>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</si>
  <si>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</si>
  <si>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</si>
  <si>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</si>
  <si>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</si>
  <si>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</si>
  <si>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</si>
  <si>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</si>
  <si>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</si>
  <si>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</si>
  <si>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</si>
  <si>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</si>
  <si>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</si>
  <si>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</si>
  <si>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</si>
  <si>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</si>
  <si>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</si>
  <si>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</si>
  <si>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</si>
  <si>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</si>
  <si>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</si>
  <si>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</si>
  <si>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</si>
  <si>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</si>
  <si>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</si>
  <si>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</si>
  <si>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</si>
  <si>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</si>
  <si>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</si>
  <si>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</si>
  <si>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</si>
  <si>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</si>
  <si>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</si>
  <si>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</si>
  <si>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</si>
  <si>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</si>
  <si>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</si>
  <si>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</si>
  <si>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</si>
  <si>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</si>
  <si>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</si>
  <si>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</si>
  <si>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</si>
  <si>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</si>
  <si>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</si>
  <si>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</si>
  <si>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</si>
  <si>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</si>
  <si>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</si>
  <si>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</si>
  <si>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</si>
  <si>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</si>
  <si>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</si>
  <si>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</si>
  <si>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</si>
  <si>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</si>
  <si>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</si>
  <si>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</si>
  <si>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</si>
  <si>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</si>
  <si>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</si>
  <si>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</si>
  <si>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</si>
  <si>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</si>
  <si>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</si>
  <si>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</si>
  <si>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</si>
  <si>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</si>
  <si>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</si>
  <si>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</si>
  <si>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</si>
  <si>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</si>
  <si>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</si>
  <si>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</si>
  <si>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</si>
  <si>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</si>
  <si>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</si>
  <si>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</si>
  <si>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</si>
  <si>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</si>
  <si>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</si>
  <si>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</si>
  <si>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</si>
  <si>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</si>
  <si>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</si>
  <si>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</si>
  <si>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</si>
  <si>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</si>
  <si>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</si>
  <si>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</si>
  <si>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</si>
  <si>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</si>
  <si>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</si>
  <si>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</si>
  <si>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</si>
  <si>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</si>
  <si>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</si>
  <si>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</si>
  <si>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</si>
  <si>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</si>
  <si>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</si>
  <si>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</si>
  <si>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</si>
  <si>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</si>
  <si>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</si>
  <si>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</si>
  <si>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</si>
  <si>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</si>
  <si>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</si>
  <si>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</si>
  <si>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</si>
  <si>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</si>
  <si>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</si>
  <si>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</si>
  <si>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</si>
  <si>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</si>
  <si>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</si>
  <si>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</si>
  <si>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</si>
  <si>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</si>
  <si>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</si>
  <si>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</si>
  <si>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</si>
  <si>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</si>
  <si>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</si>
  <si>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</si>
  <si>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</si>
  <si>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</si>
  <si>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</si>
  <si>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</si>
  <si>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</si>
  <si>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</si>
  <si>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</si>
  <si>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</si>
  <si>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</si>
  <si>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</si>
  <si>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</si>
  <si>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</si>
  <si>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</si>
  <si>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</si>
  <si>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</si>
  <si>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</si>
  <si>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</si>
  <si>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</si>
  <si>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</si>
  <si>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</si>
  <si>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</si>
  <si>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</si>
  <si>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</si>
  <si>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</si>
  <si>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</si>
  <si>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</si>
  <si>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</si>
  <si>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</si>
  <si>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</si>
  <si>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</si>
  <si>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</si>
  <si>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</si>
  <si>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</si>
  <si>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</si>
  <si>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</si>
  <si>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</si>
  <si>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</si>
  <si>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</si>
  <si>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</si>
  <si>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</si>
  <si>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</si>
  <si>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</si>
  <si>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</si>
  <si>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</si>
  <si>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</si>
  <si>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</si>
  <si>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</si>
  <si>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</si>
  <si>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</si>
  <si>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</si>
  <si>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</si>
  <si>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</si>
  <si>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</si>
  <si>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</si>
  <si>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</si>
  <si>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</si>
  <si>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</si>
  <si>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</si>
  <si>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</si>
  <si>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</si>
  <si>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</si>
  <si>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</si>
  <si>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</si>
  <si>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</si>
  <si>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</si>
  <si>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</si>
  <si>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</si>
  <si>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</si>
  <si>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</si>
  <si>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</si>
  <si>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</si>
  <si>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</si>
  <si>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</si>
  <si>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</si>
  <si>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</si>
  <si>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</si>
  <si>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</si>
  <si>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</si>
  <si>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</si>
  <si>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</si>
  <si>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</si>
  <si>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</si>
  <si>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</si>
  <si>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</si>
  <si>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</si>
  <si>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</si>
  <si>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</si>
  <si>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</si>
  <si>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</si>
  <si>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</si>
  <si>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</si>
  <si>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</si>
  <si>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</si>
  <si>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</si>
  <si>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</si>
  <si>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</si>
  <si>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</si>
  <si>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</si>
  <si>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</si>
  <si>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</si>
  <si>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</si>
  <si>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</si>
  <si>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</si>
  <si>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</si>
  <si>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</si>
  <si>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</si>
  <si>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</si>
  <si>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</si>
  <si>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</si>
  <si>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</si>
  <si>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</si>
  <si>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</si>
  <si>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</si>
  <si>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</si>
  <si>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</si>
  <si>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</si>
  <si>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</si>
  <si>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</si>
  <si>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</si>
  <si>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</si>
  <si>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</si>
  <si>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</si>
  <si>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</si>
  <si>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</si>
  <si>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</si>
  <si>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</si>
  <si>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</si>
  <si>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</si>
  <si>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</si>
  <si>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</si>
  <si>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</si>
  <si>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</si>
  <si>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</si>
  <si>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</si>
  <si>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</si>
  <si>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</si>
  <si>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</si>
  <si>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</si>
  <si>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</si>
  <si>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</si>
  <si>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</si>
  <si>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</si>
  <si>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</si>
  <si>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</si>
  <si>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</si>
  <si>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</si>
  <si>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</si>
  <si>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</si>
  <si>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</si>
  <si>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</si>
  <si>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</si>
  <si>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</si>
  <si>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</si>
  <si>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</si>
  <si>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</si>
  <si>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</si>
  <si>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</si>
  <si>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</si>
  <si>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</si>
  <si>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</si>
  <si>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</si>
  <si>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</si>
  <si>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</si>
  <si>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</si>
  <si>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</si>
  <si>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</si>
  <si>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</si>
  <si>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</si>
  <si>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</si>
  <si>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</si>
  <si>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</si>
  <si>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</si>
  <si>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</si>
  <si>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</si>
  <si>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</si>
  <si>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</si>
  <si>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</si>
  <si>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</si>
  <si>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</si>
  <si>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</si>
  <si>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</si>
  <si>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</si>
  <si>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</si>
  <si>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</si>
  <si>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</si>
  <si>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</si>
  <si>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</si>
  <si>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</si>
  <si>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</si>
  <si>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</si>
  <si>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</si>
  <si>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</si>
  <si>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</si>
  <si>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</si>
  <si>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</si>
  <si>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</si>
  <si>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</si>
  <si>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</si>
  <si>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</si>
  <si>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</si>
  <si>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</si>
  <si>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</si>
  <si>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</si>
  <si>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</si>
  <si>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</si>
  <si>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</si>
  <si>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</si>
  <si>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</si>
  <si>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</si>
  <si>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</si>
  <si>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</si>
  <si>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</si>
  <si>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</si>
  <si>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</si>
  <si>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</si>
  <si>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</si>
  <si>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</si>
  <si>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</si>
  <si>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</si>
  <si>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</si>
  <si>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</si>
  <si>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</si>
  <si>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</si>
  <si>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</si>
  <si>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</si>
  <si>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</si>
  <si>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</si>
  <si>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</si>
  <si>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</si>
  <si>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</si>
  <si>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</si>
  <si>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</si>
  <si>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</si>
  <si>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</si>
  <si>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</si>
  <si>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</si>
  <si>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</si>
  <si>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</si>
  <si>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</si>
  <si>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</si>
  <si>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</si>
  <si>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</si>
  <si>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</si>
  <si>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</si>
  <si>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</si>
  <si>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</si>
  <si>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</si>
  <si>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</si>
  <si>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</si>
  <si>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</si>
  <si>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</si>
  <si>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</si>
  <si>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</si>
  <si>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</si>
  <si>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</si>
  <si>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</si>
  <si>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</si>
  <si>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</si>
  <si>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</si>
  <si>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</si>
  <si>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</si>
  <si>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</si>
  <si>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</si>
  <si>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</si>
  <si>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</si>
  <si>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</si>
  <si>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</si>
  <si>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</si>
  <si>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</si>
  <si>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</si>
  <si>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</si>
  <si>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</si>
  <si>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</si>
  <si>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</si>
  <si>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</si>
  <si>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</si>
  <si>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</si>
  <si>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</si>
  <si>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</si>
  <si>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</si>
  <si>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</si>
  <si>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</si>
  <si>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</si>
  <si>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</si>
  <si>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</si>
  <si>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</si>
  <si>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</si>
  <si>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</si>
  <si>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</si>
  <si>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</si>
  <si>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</si>
  <si>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</si>
  <si>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</si>
  <si>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</si>
  <si>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</si>
  <si>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</si>
  <si>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</si>
  <si>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</si>
  <si>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</si>
  <si>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</si>
  <si>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</si>
  <si>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</si>
  <si>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</si>
  <si>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</si>
  <si>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</si>
  <si>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</si>
  <si>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</si>
  <si>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</si>
  <si>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</si>
  <si>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</si>
  <si>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</si>
  <si>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</si>
  <si>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</si>
  <si>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</si>
  <si>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</si>
  <si>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</si>
  <si>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</si>
  <si>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</si>
  <si>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</si>
  <si>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</si>
  <si>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</si>
  <si>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</si>
  <si>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</si>
  <si>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</si>
  <si>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</si>
  <si>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</si>
  <si>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</si>
  <si>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</si>
  <si>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</si>
  <si>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</si>
  <si>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</si>
  <si>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</si>
  <si>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</si>
  <si>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</si>
  <si>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</si>
  <si>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</si>
  <si>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</si>
  <si>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</si>
  <si>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</si>
  <si>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</si>
  <si>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</si>
  <si>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</si>
  <si>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</si>
  <si>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</si>
  <si>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</si>
  <si>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</si>
  <si>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</si>
  <si>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</si>
  <si>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</si>
  <si>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</si>
  <si>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</si>
  <si>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</si>
  <si>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</si>
  <si>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</si>
  <si>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</si>
  <si>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</si>
  <si>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</si>
  <si>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</si>
  <si>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</si>
  <si>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</si>
  <si>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</si>
  <si>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</si>
  <si>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</si>
  <si>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</si>
  <si>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</si>
  <si>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</si>
  <si>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</si>
  <si>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</si>
  <si>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</si>
  <si>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</si>
  <si>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</si>
  <si>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</si>
  <si>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</si>
  <si>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</si>
  <si>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</si>
  <si>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</si>
  <si>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</si>
  <si>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</si>
  <si>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</si>
  <si>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</si>
  <si>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</si>
  <si>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</si>
  <si>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</si>
  <si>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</si>
  <si>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</si>
  <si>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</si>
  <si>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</si>
  <si>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</si>
  <si>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</si>
  <si>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</si>
  <si>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</si>
  <si>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</si>
  <si>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</si>
  <si>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</si>
  <si>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</si>
  <si>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</si>
  <si>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</si>
  <si>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</si>
  <si>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</si>
  <si>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</si>
  <si>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</si>
  <si>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</si>
  <si>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</si>
  <si>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</si>
  <si>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</si>
  <si>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</si>
  <si>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</si>
  <si>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</si>
  <si>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</si>
  <si>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</si>
  <si>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</si>
  <si>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</si>
  <si>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</si>
  <si>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</si>
  <si>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</si>
  <si>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</si>
  <si>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</si>
  <si>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</si>
  <si>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</si>
  <si>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</si>
  <si>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</si>
  <si>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</si>
  <si>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</si>
  <si>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</si>
  <si>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</si>
  <si>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</si>
  <si>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</si>
  <si>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</si>
  <si>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</si>
  <si>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</si>
  <si>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</si>
  <si>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</si>
  <si>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</si>
  <si>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</si>
  <si>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</si>
  <si>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</si>
  <si>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</si>
  <si>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</si>
  <si>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</si>
  <si>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</si>
  <si>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</si>
  <si>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</si>
  <si>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</si>
  <si>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</si>
  <si>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</si>
  <si>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</si>
  <si>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</si>
  <si>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</si>
  <si>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</si>
  <si>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</si>
  <si>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</si>
  <si>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</si>
  <si>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</si>
  <si>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</si>
  <si>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</si>
  <si>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</si>
  <si>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</si>
  <si>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</si>
  <si>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</si>
  <si>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</si>
  <si>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</si>
  <si>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</si>
  <si>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</si>
  <si>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</si>
  <si>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</si>
  <si>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</si>
  <si>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</si>
  <si>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</si>
  <si>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</si>
  <si>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</si>
  <si>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</si>
  <si>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</si>
  <si>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</si>
  <si>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</si>
  <si>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</si>
  <si>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</si>
  <si>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</si>
  <si>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</si>
  <si>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</si>
  <si>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</si>
  <si>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</si>
  <si>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</si>
  <si>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</si>
  <si>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</si>
  <si>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</si>
  <si>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</si>
  <si>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</si>
  <si>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</si>
  <si>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</si>
  <si>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</si>
  <si>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</si>
  <si>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</si>
  <si>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</si>
  <si>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</si>
  <si>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</si>
  <si>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</si>
  <si>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</si>
  <si>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</si>
  <si>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</si>
  <si>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</si>
  <si>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</si>
  <si>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</si>
  <si>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</si>
  <si>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</si>
  <si>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</si>
  <si>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</si>
  <si>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</si>
  <si>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</si>
  <si>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</si>
  <si>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</si>
  <si>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</si>
  <si>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</si>
  <si>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</si>
  <si>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</si>
  <si>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</si>
  <si>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</si>
  <si>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</si>
  <si>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</si>
  <si>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</si>
  <si>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</si>
  <si>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</si>
  <si>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</si>
  <si>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</si>
  <si>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</si>
  <si>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</si>
  <si>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</si>
  <si>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</si>
  <si>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</si>
  <si>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</si>
  <si>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</si>
  <si>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</si>
  <si>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</si>
  <si>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</si>
  <si>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</si>
  <si>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</si>
  <si>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</si>
  <si>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</si>
  <si>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</si>
  <si>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</si>
  <si>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</si>
  <si>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</si>
  <si>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</si>
  <si>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</si>
  <si>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</si>
  <si>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</si>
  <si>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</si>
  <si>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</si>
  <si>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</si>
  <si>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</si>
  <si>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</si>
  <si>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</si>
  <si>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</si>
  <si>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</si>
  <si>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</si>
  <si>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</si>
  <si>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</si>
  <si>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</si>
  <si>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</si>
  <si>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</si>
  <si>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</si>
  <si>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</si>
  <si>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</si>
  <si>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</si>
  <si>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</si>
  <si>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</si>
  <si>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</si>
  <si>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</si>
  <si>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</si>
  <si>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</si>
  <si>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</si>
  <si>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</si>
  <si>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</si>
  <si>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</si>
  <si>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</si>
  <si>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</si>
  <si>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</si>
  <si>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</si>
  <si>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</si>
  <si>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</si>
  <si>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</si>
  <si>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</si>
  <si>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</si>
  <si>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</si>
  <si>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</si>
  <si>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</si>
  <si>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</si>
  <si>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</si>
  <si>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</si>
  <si>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</si>
  <si>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</si>
  <si>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</si>
  <si>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</si>
  <si>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</si>
  <si>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</si>
  <si>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</si>
  <si>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</si>
  <si>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</si>
  <si>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</si>
  <si>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</si>
  <si>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</si>
  <si>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</si>
  <si>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</si>
  <si>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</si>
  <si>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</si>
  <si>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</si>
  <si>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</si>
  <si>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</si>
  <si>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</si>
  <si>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</si>
  <si>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</si>
  <si>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</si>
  <si>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</si>
  <si>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</si>
  <si>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</si>
  <si>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</si>
  <si>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</si>
  <si>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</si>
  <si>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</si>
  <si>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</si>
  <si>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</si>
  <si>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</si>
  <si>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</si>
  <si>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</si>
  <si>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</si>
  <si>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</si>
  <si>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</si>
  <si>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</si>
  <si>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</si>
  <si>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</si>
  <si>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</si>
  <si>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</si>
  <si>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</si>
  <si>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</si>
  <si>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</si>
  <si>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</si>
  <si>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</si>
  <si>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</si>
  <si>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</si>
  <si>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</si>
  <si>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</si>
  <si>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</si>
  <si>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</si>
  <si>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</si>
  <si>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</si>
  <si>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</si>
  <si>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</si>
  <si>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</si>
  <si>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</si>
  <si>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</si>
  <si>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</si>
  <si>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</si>
  <si>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</si>
  <si>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</si>
  <si>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</si>
  <si>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</si>
  <si>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</si>
  <si>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</si>
  <si>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</si>
  <si>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</si>
  <si>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</si>
  <si>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</si>
  <si>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</si>
  <si>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</si>
  <si>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</si>
  <si>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</si>
  <si>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</si>
  <si>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</si>
  <si>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</si>
  <si>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</si>
  <si>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</si>
  <si>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</si>
  <si>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</si>
  <si>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</si>
  <si>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</si>
  <si>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</si>
  <si>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</si>
  <si>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</si>
  <si>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</si>
  <si>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</si>
  <si>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</si>
  <si>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</si>
  <si>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</si>
  <si>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</si>
  <si>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</si>
  <si>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</si>
  <si>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</si>
  <si>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</si>
  <si>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</si>
  <si>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</si>
  <si>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</si>
  <si>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</si>
  <si>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</si>
  <si>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</si>
  <si>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</si>
  <si>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</si>
  <si>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</si>
  <si>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</si>
  <si>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</si>
  <si>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</si>
  <si>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</si>
  <si>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</si>
  <si>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</si>
  <si>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</si>
  <si>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</si>
  <si>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</si>
  <si>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</si>
  <si>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</si>
  <si>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</si>
  <si>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</si>
  <si>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</si>
  <si>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</si>
  <si>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</si>
  <si>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</si>
  <si>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</si>
  <si>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</si>
  <si>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</si>
  <si>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</si>
  <si>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</si>
  <si>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</si>
  <si>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</si>
  <si>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</si>
  <si>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</si>
  <si>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</si>
  <si>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</si>
  <si>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</si>
  <si>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</si>
  <si>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</si>
  <si>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</si>
  <si>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</si>
  <si>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</si>
  <si>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</si>
  <si>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</si>
  <si>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</si>
  <si>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</si>
  <si>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</si>
  <si>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</si>
  <si>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</si>
  <si>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</si>
  <si>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</si>
  <si>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</si>
  <si>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</si>
  <si>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</si>
  <si>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</si>
  <si>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</si>
  <si>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</si>
  <si>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</si>
  <si>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</si>
  <si>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</si>
  <si>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</si>
  <si>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</si>
  <si>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</si>
  <si>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</si>
  <si>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</si>
  <si>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</si>
  <si>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</si>
  <si>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</si>
  <si>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</si>
  <si>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</si>
  <si>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</si>
  <si>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</si>
  <si>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</si>
  <si>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</si>
  <si>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</si>
  <si>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</si>
  <si>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</si>
  <si>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</si>
  <si>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</si>
  <si>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</si>
  <si>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</si>
  <si>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</si>
  <si>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</si>
  <si>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</si>
  <si>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</si>
  <si>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</si>
  <si>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</si>
  <si>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</si>
  <si>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</si>
  <si>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</si>
  <si>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</si>
  <si>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</si>
  <si>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</si>
  <si>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</si>
  <si>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</si>
  <si>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</si>
  <si>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</si>
  <si>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</si>
  <si>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</si>
  <si>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</si>
  <si>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</si>
  <si>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</si>
  <si>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</si>
  <si>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</si>
  <si>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</si>
  <si>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</si>
  <si>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</si>
  <si>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</si>
  <si>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</si>
  <si>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</si>
  <si>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</si>
  <si>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</si>
  <si>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</si>
  <si>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</si>
  <si>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</si>
  <si>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</si>
  <si>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</si>
  <si>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</si>
  <si>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</si>
  <si>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</si>
  <si>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</si>
  <si>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</si>
  <si>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</si>
  <si>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</si>
  <si>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</si>
  <si>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</si>
  <si>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</si>
  <si>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</si>
  <si>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</si>
  <si>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</si>
  <si>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</si>
  <si>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</si>
  <si>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</si>
  <si>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</si>
  <si>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</si>
  <si>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</si>
  <si>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</si>
  <si>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</si>
  <si>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</si>
  <si>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</si>
  <si>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</si>
  <si>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</si>
  <si>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</si>
  <si>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</si>
  <si>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</si>
  <si>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</si>
  <si>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</si>
  <si>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</si>
  <si>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</si>
  <si>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</si>
  <si>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</si>
  <si>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</si>
  <si>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</si>
  <si>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</si>
  <si>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</si>
  <si>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</si>
  <si>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</si>
  <si>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</si>
  <si>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</si>
  <si>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</si>
  <si>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</si>
  <si>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</si>
  <si>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</si>
  <si>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</si>
  <si>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</si>
  <si>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</si>
  <si>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</si>
  <si>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</si>
  <si>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</si>
  <si>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</si>
  <si>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</si>
  <si>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</si>
  <si>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</si>
  <si>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</si>
  <si>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</si>
  <si>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</si>
  <si>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</si>
  <si>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</si>
  <si>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</si>
  <si>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</si>
  <si>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</si>
  <si>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</si>
  <si>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</si>
  <si>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</si>
  <si>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</si>
  <si>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</si>
  <si>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</si>
  <si>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</si>
  <si>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</si>
  <si>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</si>
  <si>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</si>
  <si>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</si>
  <si>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</si>
  <si>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</si>
  <si>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</si>
  <si>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</si>
  <si>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</si>
  <si>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</si>
  <si>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</si>
  <si>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</si>
  <si>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</si>
  <si>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</si>
  <si>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</si>
  <si>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</si>
  <si>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</si>
  <si>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</si>
  <si>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</si>
  <si>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</si>
  <si>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</si>
  <si>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</si>
  <si>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</si>
  <si>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</si>
  <si>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</si>
  <si>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</si>
  <si>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</si>
  <si>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</si>
  <si>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</si>
  <si>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</si>
  <si>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</si>
  <si>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</si>
  <si>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</si>
  <si>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</si>
  <si>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</si>
  <si>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</si>
  <si>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</si>
  <si>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</si>
  <si>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</si>
  <si>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</si>
  <si>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</si>
  <si>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</si>
  <si>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</si>
  <si>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</si>
  <si>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</si>
  <si>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</si>
  <si>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</si>
  <si>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</si>
  <si>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</si>
  <si>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</si>
  <si>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</si>
  <si>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</si>
  <si>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</si>
  <si>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</si>
  <si>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</si>
  <si>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</si>
  <si>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</si>
  <si>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</si>
  <si>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</si>
  <si>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</si>
  <si>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</si>
  <si>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</si>
  <si>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</si>
  <si>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</si>
  <si>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</si>
  <si>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</si>
  <si>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</si>
  <si>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</si>
  <si>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</si>
  <si>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</si>
  <si>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</si>
  <si>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</si>
  <si>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</si>
  <si>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</si>
  <si>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</si>
  <si>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</si>
  <si>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</si>
  <si>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</si>
  <si>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</si>
  <si>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</si>
  <si>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</si>
  <si>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</si>
  <si>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</si>
  <si>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</si>
  <si>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</si>
  <si>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</si>
  <si>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</si>
  <si>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</si>
  <si>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</si>
  <si>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</si>
  <si>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</si>
  <si>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</si>
  <si>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</si>
  <si>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</si>
  <si>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</si>
  <si>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</si>
  <si>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</si>
  <si>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</si>
  <si>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</si>
  <si>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</si>
  <si>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</si>
  <si>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</si>
  <si>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</si>
  <si>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</si>
  <si>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</si>
  <si>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</si>
  <si>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</si>
  <si>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</si>
  <si>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</si>
  <si>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</si>
  <si>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</si>
  <si>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</si>
  <si>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</si>
  <si>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</si>
  <si>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</si>
  <si>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</si>
  <si>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</si>
  <si>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</si>
  <si>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</si>
  <si>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</si>
  <si>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</si>
  <si>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</si>
  <si>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</si>
  <si>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</si>
  <si>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</si>
  <si>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</si>
  <si>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</si>
  <si>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</si>
  <si>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</si>
  <si>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</si>
  <si>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</si>
  <si>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</si>
  <si>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</si>
  <si>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</si>
  <si>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</si>
  <si>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</si>
  <si>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</si>
  <si>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</si>
  <si>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</si>
  <si>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</si>
  <si>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</si>
  <si>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</si>
  <si>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</si>
  <si>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</si>
  <si>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</si>
  <si>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</si>
  <si>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</si>
  <si>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</si>
  <si>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</si>
  <si>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</si>
  <si>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</si>
  <si>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</si>
  <si>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</si>
  <si>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</si>
  <si>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</si>
  <si>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</si>
  <si>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</si>
  <si>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</si>
  <si>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</si>
  <si>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</si>
  <si>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</si>
  <si>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</si>
  <si>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</si>
  <si>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</si>
  <si>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</si>
  <si>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</si>
  <si>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</si>
  <si>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</si>
  <si>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</si>
  <si>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</si>
  <si>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</si>
  <si>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</si>
  <si>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</si>
  <si>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</si>
  <si>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</si>
  <si>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</si>
  <si>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</si>
  <si>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</si>
  <si>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</si>
  <si>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</si>
  <si>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</si>
  <si>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</si>
  <si>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</si>
  <si>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</si>
  <si>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</si>
  <si>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</si>
  <si>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</si>
  <si>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</si>
  <si>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</si>
  <si>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</si>
  <si>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</si>
  <si>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</si>
  <si>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</si>
  <si>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</si>
  <si>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</si>
  <si>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</si>
  <si>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</si>
  <si>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</si>
  <si>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</si>
  <si>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</si>
  <si>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</si>
  <si>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</si>
  <si>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</si>
  <si>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</si>
  <si>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</si>
  <si>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</si>
  <si>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</si>
  <si>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</si>
  <si>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</si>
  <si>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</si>
  <si>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</si>
  <si>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</si>
  <si>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</si>
  <si>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</si>
  <si>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</si>
  <si>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</si>
  <si>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</si>
  <si>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</si>
  <si>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</si>
  <si>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</si>
  <si>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</si>
  <si>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</si>
  <si>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</si>
  <si>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</si>
  <si>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</si>
  <si>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</si>
  <si>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</si>
  <si>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</si>
  <si>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</si>
  <si>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</si>
  <si>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</si>
  <si>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</si>
  <si>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</si>
  <si>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</si>
  <si>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</si>
  <si>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</si>
  <si>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</si>
  <si>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</si>
  <si>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</si>
  <si>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</si>
  <si>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</si>
  <si>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</si>
  <si>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</si>
  <si>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</si>
  <si>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</si>
  <si>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</si>
  <si>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</si>
  <si>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</si>
  <si>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</si>
  <si>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</si>
  <si>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</si>
  <si>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</si>
  <si>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</si>
  <si>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</si>
  <si>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</si>
  <si>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</si>
  <si>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</si>
  <si>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</si>
  <si>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</si>
  <si>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</si>
  <si>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</si>
  <si>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</si>
  <si>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</si>
  <si>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</si>
  <si>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</si>
  <si>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</si>
  <si>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</si>
  <si>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</si>
  <si>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</si>
  <si>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</si>
  <si>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</si>
  <si>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</si>
  <si>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</si>
  <si>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</si>
  <si>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</si>
  <si>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</si>
  <si>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</si>
  <si>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</si>
  <si>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</si>
  <si>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</si>
  <si>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</si>
  <si>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</si>
  <si>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</si>
  <si>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</si>
  <si>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</si>
  <si>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</si>
  <si>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</si>
  <si>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</si>
  <si>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</si>
  <si>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</si>
  <si>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</si>
  <si>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</si>
  <si>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</si>
  <si>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</si>
  <si>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</si>
  <si>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</si>
  <si>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</si>
  <si>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</si>
  <si>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</si>
  <si>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</si>
  <si>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</si>
  <si>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</si>
  <si>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</si>
  <si>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</si>
  <si>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</si>
  <si>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</si>
  <si>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</si>
  <si>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</si>
  <si>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</si>
  <si>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</si>
  <si>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</si>
  <si>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</si>
  <si>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</si>
  <si>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</si>
  <si>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</si>
  <si>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</si>
  <si>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</si>
  <si>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</si>
  <si>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</si>
  <si>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</si>
  <si>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</si>
  <si>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</si>
  <si>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</si>
  <si>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</si>
  <si>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</si>
  <si>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</si>
  <si>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</si>
  <si>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</si>
  <si>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</si>
  <si>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</si>
  <si>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</si>
  <si>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</si>
  <si>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</si>
  <si>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</si>
  <si>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</si>
  <si>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</si>
  <si>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</si>
  <si>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</si>
  <si>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</si>
  <si>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</si>
  <si>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</si>
  <si>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</si>
  <si>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</si>
  <si>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</si>
  <si>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</si>
  <si>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</si>
  <si>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</si>
  <si>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</si>
  <si>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</si>
  <si>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</si>
  <si>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</si>
  <si>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</si>
  <si>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</si>
  <si>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</si>
  <si>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</si>
  <si>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</si>
  <si>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</si>
  <si>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</si>
  <si>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</si>
  <si>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</si>
  <si>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</si>
  <si>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</si>
  <si>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</si>
  <si>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</si>
  <si>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</si>
  <si>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</si>
  <si>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</si>
  <si>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</si>
  <si>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</si>
  <si>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</si>
  <si>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</si>
  <si>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</si>
  <si>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</si>
  <si>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</si>
  <si>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</si>
  <si>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</si>
  <si>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</si>
  <si>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</si>
  <si>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</si>
  <si>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</si>
  <si>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</si>
  <si>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</si>
  <si>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</si>
  <si>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</si>
  <si>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</si>
  <si>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</si>
  <si>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</si>
  <si>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</si>
  <si>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</si>
  <si>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</si>
  <si>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</si>
  <si>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</si>
  <si>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</si>
  <si>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</si>
  <si>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</si>
  <si>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</si>
  <si>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</si>
  <si>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</si>
  <si>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</si>
  <si>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</si>
  <si>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</si>
  <si>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</si>
  <si>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</si>
  <si>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</si>
  <si>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</si>
  <si>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</si>
  <si>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</si>
  <si>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</si>
  <si>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</si>
  <si>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</si>
  <si>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</si>
  <si>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</si>
  <si>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</si>
  <si>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</si>
  <si>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</si>
  <si>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</si>
  <si>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</si>
  <si>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</si>
  <si>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</si>
  <si>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</si>
  <si>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</si>
  <si>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</si>
  <si>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</si>
  <si>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</si>
  <si>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</si>
  <si>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</si>
  <si>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</si>
  <si>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</si>
  <si>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</si>
  <si>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</si>
  <si>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</si>
  <si>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</si>
  <si>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</si>
  <si>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</si>
  <si>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</si>
  <si>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</si>
  <si>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</si>
  <si>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</si>
  <si>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</si>
  <si>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</si>
  <si>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</si>
  <si>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</si>
  <si>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</si>
  <si>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</si>
  <si>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</si>
  <si>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</si>
  <si>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</si>
  <si>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</si>
  <si>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</si>
  <si>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</si>
  <si>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</si>
  <si>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</si>
  <si>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</si>
  <si>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</si>
  <si>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</si>
  <si>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</si>
  <si>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</si>
  <si>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</si>
  <si>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</si>
  <si>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</si>
  <si>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</si>
  <si>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</si>
  <si>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</si>
  <si>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</si>
  <si>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</si>
  <si>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</si>
  <si>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</si>
  <si>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</si>
  <si>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</si>
  <si>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</si>
  <si>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</si>
  <si>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</si>
  <si>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</si>
  <si>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</si>
  <si>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</si>
  <si>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</si>
  <si>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</si>
  <si>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</si>
  <si>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</si>
  <si>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</si>
  <si>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</si>
  <si>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</si>
  <si>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</si>
  <si>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</si>
  <si>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</si>
  <si>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</si>
  <si>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</si>
  <si>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</si>
  <si>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</si>
  <si>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</si>
  <si>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</si>
  <si>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</si>
  <si>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</si>
  <si>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</si>
  <si>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</si>
  <si>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</si>
  <si>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</si>
  <si>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</si>
  <si>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</si>
  <si>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</si>
  <si>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</si>
  <si>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</si>
  <si>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</si>
  <si>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</si>
  <si>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</si>
  <si>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</si>
  <si>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</si>
  <si>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</si>
  <si>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</si>
  <si>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</si>
  <si>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</si>
  <si>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</si>
  <si>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</si>
  <si>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</si>
  <si>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</si>
  <si>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</si>
  <si>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</si>
  <si>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</si>
  <si>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</si>
  <si>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</si>
  <si>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</si>
  <si>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</si>
  <si>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</si>
  <si>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</si>
  <si>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</si>
  <si>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</si>
  <si>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</si>
  <si>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</si>
  <si>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</si>
  <si>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</si>
  <si>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</si>
  <si>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</si>
  <si>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</si>
  <si>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</si>
  <si>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</si>
  <si>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</si>
  <si>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</si>
  <si>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</si>
  <si>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</si>
  <si>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</si>
  <si>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</si>
  <si>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</si>
  <si>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</si>
  <si>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</si>
  <si>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</si>
  <si>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</si>
  <si>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</si>
  <si>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</si>
  <si>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</si>
  <si>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</si>
  <si>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</si>
  <si>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</si>
  <si>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</si>
  <si>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</si>
  <si>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</si>
  <si>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</si>
  <si>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</si>
  <si>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</si>
  <si>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</si>
  <si>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</si>
  <si>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</si>
  <si>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</si>
  <si>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</si>
  <si>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</si>
  <si>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</si>
  <si>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</si>
  <si>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</si>
  <si>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</si>
  <si>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</si>
  <si>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</si>
  <si>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</si>
  <si>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</si>
  <si>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</si>
  <si>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</si>
  <si>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</si>
  <si>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</si>
  <si>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</si>
  <si>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</si>
  <si>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</si>
  <si>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</si>
  <si>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</si>
  <si>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</si>
  <si>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</si>
  <si>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</si>
  <si>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</si>
  <si>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</si>
  <si>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</si>
  <si>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</si>
  <si>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</si>
  <si>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</si>
  <si>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</si>
  <si>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</si>
  <si>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</si>
  <si>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</si>
  <si>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</si>
  <si>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</si>
  <si>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</si>
  <si>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</si>
  <si>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</si>
  <si>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</si>
  <si>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</si>
  <si>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</si>
  <si>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</si>
  <si>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</si>
  <si>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</si>
  <si>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</si>
  <si>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</si>
  <si>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</si>
  <si>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</si>
  <si>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</si>
  <si>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</si>
  <si>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</si>
  <si>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</si>
  <si>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</si>
  <si>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</si>
  <si>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</si>
  <si>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</si>
  <si>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</si>
  <si>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</si>
  <si>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</si>
  <si>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</si>
  <si>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</si>
  <si>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</si>
  <si>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</si>
  <si>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</si>
  <si>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</si>
  <si>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</si>
  <si>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</si>
  <si>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</si>
  <si>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</si>
  <si>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</si>
  <si>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</si>
  <si>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</si>
  <si>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</si>
  <si>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</si>
  <si>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</si>
  <si>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</si>
  <si>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</si>
  <si>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</si>
  <si>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</si>
  <si>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</si>
  <si>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</si>
  <si>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</si>
  <si>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</si>
  <si>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</si>
  <si>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</si>
  <si>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</si>
  <si>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</si>
  <si>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</si>
  <si>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</si>
  <si>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</si>
  <si>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</si>
  <si>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</si>
  <si>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</si>
  <si>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</si>
  <si>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</si>
  <si>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</si>
  <si>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</si>
  <si>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</si>
  <si>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</si>
  <si>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</si>
  <si>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</si>
  <si>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</si>
  <si>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</si>
  <si>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</si>
  <si>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</si>
  <si>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</si>
  <si>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</si>
  <si>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</si>
  <si>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</si>
  <si>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</si>
  <si>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</si>
  <si>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</si>
  <si>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</si>
  <si>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</si>
  <si>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</si>
  <si>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</si>
  <si>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</si>
  <si>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</si>
  <si>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</si>
  <si>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</si>
  <si>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</si>
  <si>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</si>
  <si>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</si>
  <si>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</si>
  <si>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</si>
  <si>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</si>
  <si>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</si>
  <si>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</si>
  <si>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</si>
  <si>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</si>
  <si>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</si>
  <si>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</si>
  <si>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</si>
  <si>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</si>
  <si>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</si>
  <si>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</si>
  <si>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</si>
  <si>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</si>
  <si>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</si>
  <si>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</si>
  <si>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</si>
  <si>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</si>
  <si>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</si>
  <si>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</si>
  <si>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</si>
  <si>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</si>
  <si>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</si>
  <si>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</si>
  <si>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</si>
  <si>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</si>
  <si>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</si>
  <si>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</si>
  <si>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</si>
  <si>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</si>
  <si>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</si>
  <si>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</si>
  <si>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</si>
  <si>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</si>
  <si>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</si>
  <si>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</si>
  <si>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</si>
  <si>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</si>
  <si>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</si>
  <si>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</si>
  <si>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</si>
  <si>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</si>
  <si>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</si>
  <si>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</si>
  <si>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</si>
  <si>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</si>
  <si>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</si>
  <si>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</si>
  <si>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</si>
  <si>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</si>
  <si>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</si>
  <si>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</si>
  <si>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</si>
  <si>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</si>
  <si>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</si>
  <si>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</si>
  <si>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</si>
  <si>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</si>
  <si>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</si>
  <si>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</si>
  <si>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</si>
  <si>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</si>
  <si>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</si>
  <si>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</si>
  <si>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</si>
  <si>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</si>
  <si>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</si>
  <si>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</si>
  <si>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</si>
  <si>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</si>
  <si>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</si>
  <si>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</si>
  <si>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</si>
  <si>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</si>
  <si>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</si>
  <si>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</si>
  <si>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</si>
  <si>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</si>
  <si>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</si>
  <si>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</si>
  <si>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</si>
  <si>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</si>
  <si>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</si>
  <si>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</si>
  <si>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</si>
  <si>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</si>
  <si>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</si>
  <si>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</si>
  <si>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</si>
  <si>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</si>
  <si>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</si>
  <si>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</si>
  <si>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</si>
  <si>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</si>
  <si>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</si>
  <si>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</si>
  <si>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</si>
  <si>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</si>
  <si>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</si>
  <si>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</si>
  <si>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</si>
  <si>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</si>
  <si>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</si>
  <si>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</si>
  <si>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</si>
  <si>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</si>
  <si>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</si>
  <si>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</si>
  <si>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</si>
  <si>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</si>
  <si>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</si>
  <si>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</si>
  <si>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</si>
  <si>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</si>
  <si>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</si>
  <si>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</si>
  <si>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</si>
  <si>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</si>
  <si>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</si>
  <si>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</si>
  <si>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</si>
  <si>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</si>
  <si>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</si>
  <si>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</si>
  <si>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</si>
  <si>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</si>
  <si>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</si>
  <si>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</si>
  <si>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</si>
  <si>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</si>
  <si>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</si>
  <si>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</si>
  <si>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</si>
  <si>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</si>
  <si>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</si>
  <si>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</si>
  <si>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</si>
  <si>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</si>
  <si>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</si>
  <si>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</si>
  <si>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</si>
  <si>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</si>
  <si>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</si>
  <si>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</si>
  <si>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</si>
  <si>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</si>
  <si>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</si>
  <si>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</si>
  <si>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</si>
  <si>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</si>
  <si>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</si>
  <si>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</si>
  <si>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</si>
  <si>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</si>
  <si>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</si>
  <si>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</si>
  <si>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</si>
  <si>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</si>
  <si>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</si>
  <si>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</si>
  <si>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</si>
  <si>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</si>
  <si>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</si>
  <si>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</si>
  <si>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</si>
  <si>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</si>
  <si>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</si>
  <si>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</si>
  <si>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</si>
  <si>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</si>
  <si>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</si>
  <si>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</si>
  <si>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</si>
  <si>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</si>
  <si>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</si>
  <si>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</si>
  <si>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</si>
  <si>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</si>
  <si>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</si>
  <si>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</si>
  <si>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</si>
  <si>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</si>
  <si>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</si>
  <si>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</si>
  <si>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</si>
  <si>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</si>
  <si>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</si>
  <si>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</si>
  <si>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</si>
  <si>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</si>
  <si>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</si>
  <si>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</si>
  <si>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</si>
  <si>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</si>
  <si>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</si>
  <si>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</si>
  <si>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</si>
  <si>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</si>
  <si>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</si>
  <si>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</si>
  <si>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</si>
  <si>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</si>
  <si>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</si>
  <si>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</si>
  <si>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</si>
  <si>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</si>
  <si>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</si>
  <si>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</si>
  <si>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</si>
  <si>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</si>
  <si>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</si>
  <si>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</si>
  <si>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</si>
  <si>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</si>
  <si>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</si>
  <si>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</si>
  <si>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</si>
  <si>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</si>
  <si>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</si>
  <si>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</si>
  <si>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</si>
  <si>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</si>
  <si>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</si>
  <si>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</si>
  <si>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</si>
  <si>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</si>
  <si>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</si>
  <si>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</si>
  <si>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</si>
  <si>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</si>
  <si>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</si>
  <si>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</si>
  <si>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</si>
  <si>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</si>
  <si>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</si>
  <si>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</si>
  <si>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</si>
  <si>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</si>
  <si>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</si>
  <si>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</si>
  <si>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</si>
  <si>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</si>
  <si>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</si>
  <si>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</si>
  <si>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</si>
  <si>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</si>
  <si>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</si>
  <si>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</si>
  <si>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</si>
  <si>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</si>
  <si>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</si>
  <si>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</si>
  <si>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</si>
  <si>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</si>
  <si>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</si>
  <si>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</si>
  <si>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</si>
  <si>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</si>
  <si>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</si>
  <si>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</si>
  <si>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</si>
  <si>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</si>
  <si>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</si>
  <si>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</si>
  <si>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</si>
  <si>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</si>
  <si>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</si>
  <si>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</si>
  <si>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</si>
  <si>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</si>
  <si>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</si>
  <si>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</si>
  <si>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</si>
  <si>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</si>
  <si>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</si>
  <si>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</si>
  <si>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</si>
  <si>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</si>
  <si>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</si>
  <si>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</si>
  <si>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</si>
  <si>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</si>
  <si>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</si>
  <si>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</si>
  <si>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</si>
  <si>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</si>
  <si>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</si>
  <si>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</si>
  <si>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</si>
  <si>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</si>
  <si>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</si>
  <si>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</si>
  <si>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</si>
  <si>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</si>
  <si>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</si>
  <si>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</si>
  <si>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</si>
  <si>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</si>
  <si>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</si>
  <si>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</si>
  <si>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</si>
  <si>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</si>
  <si>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</si>
  <si>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</si>
  <si>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</si>
  <si>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</si>
  <si>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</si>
  <si>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</si>
  <si>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</si>
  <si>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</si>
  <si>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</si>
  <si>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</si>
  <si>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</si>
  <si>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</si>
  <si>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</si>
  <si>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</si>
  <si>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</si>
  <si>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</si>
  <si>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</si>
  <si>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</si>
  <si>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</si>
  <si>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</si>
  <si>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</si>
  <si>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</si>
  <si>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</si>
  <si>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</si>
  <si>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</si>
  <si>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</si>
  <si>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</si>
  <si>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</si>
  <si>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</si>
  <si>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</si>
  <si>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</si>
  <si>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</si>
  <si>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</si>
  <si>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</si>
  <si>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</si>
  <si>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</si>
  <si>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</si>
  <si>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</si>
  <si>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</si>
  <si>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</si>
  <si>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</si>
  <si>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</si>
  <si>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</si>
  <si>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</si>
  <si>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</si>
  <si>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</si>
  <si>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</si>
  <si>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</si>
  <si>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</si>
  <si>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</si>
  <si>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</si>
  <si>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</si>
  <si>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</si>
  <si>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</si>
  <si>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</si>
  <si>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</si>
  <si>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</si>
  <si>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</si>
  <si>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</si>
  <si>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</si>
  <si>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</si>
  <si>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</si>
  <si>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</si>
  <si>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</si>
  <si>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</si>
  <si>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</si>
  <si>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</si>
  <si>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</si>
  <si>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</si>
  <si>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</si>
  <si>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</si>
  <si>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</si>
  <si>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</si>
  <si>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</si>
  <si>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</si>
  <si>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</si>
  <si>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</si>
  <si>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</si>
  <si>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</si>
  <si>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</si>
  <si>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</si>
  <si>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</si>
  <si>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</si>
  <si>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</si>
  <si>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</si>
  <si>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</si>
  <si>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</si>
  <si>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</si>
  <si>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</si>
  <si>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</si>
  <si>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</si>
  <si>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</si>
  <si>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</si>
  <si>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</si>
  <si>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</si>
  <si>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</si>
  <si>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</si>
  <si>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</si>
  <si>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</si>
  <si>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</si>
  <si>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</si>
  <si>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</si>
  <si>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</si>
  <si>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</si>
  <si>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</si>
  <si>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</si>
  <si>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</si>
  <si>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</si>
  <si>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</si>
  <si>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</si>
  <si>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</si>
  <si>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</si>
  <si>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</si>
  <si>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</si>
  <si>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</si>
  <si>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</si>
  <si>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</si>
  <si>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</si>
  <si>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</si>
  <si>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</si>
  <si>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</si>
  <si>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</si>
  <si>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</si>
  <si>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</si>
  <si>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</si>
  <si>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</si>
  <si>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</si>
  <si>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</si>
  <si>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</si>
  <si>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</si>
  <si>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</si>
  <si>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</si>
  <si>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</si>
  <si>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</si>
  <si>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</si>
  <si>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</si>
  <si>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</si>
  <si>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</si>
  <si>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</si>
  <si>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</si>
  <si>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</si>
  <si>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</si>
  <si>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</si>
  <si>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</si>
  <si>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</si>
  <si>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</si>
  <si>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</si>
  <si>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</si>
  <si>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</si>
  <si>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</si>
  <si>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</si>
  <si>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</si>
  <si>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</si>
  <si>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</si>
  <si>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</si>
  <si>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</si>
  <si>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</si>
  <si>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</si>
  <si>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</si>
  <si>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</si>
  <si>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</si>
  <si>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</si>
  <si>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</si>
  <si>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</si>
  <si>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</si>
  <si>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</si>
  <si>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</si>
  <si>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</si>
  <si>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</si>
  <si>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</si>
  <si>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</si>
  <si>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</si>
  <si>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</si>
  <si>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</si>
  <si>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</si>
  <si>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</si>
  <si>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</si>
  <si>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</si>
  <si>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</si>
  <si>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</si>
  <si>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</si>
  <si>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</si>
  <si>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</si>
  <si>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</si>
  <si>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</si>
  <si>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</si>
  <si>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</si>
  <si>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</si>
  <si>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</si>
  <si>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</si>
  <si>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</si>
  <si>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</si>
  <si>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</si>
  <si>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</si>
  <si>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</si>
  <si>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</si>
  <si>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</si>
  <si>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</si>
  <si>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</si>
  <si>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</si>
  <si>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</si>
  <si>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</si>
  <si>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</si>
  <si>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</si>
  <si>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</si>
  <si>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</si>
  <si>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</si>
  <si>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</si>
  <si>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</si>
  <si>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</si>
  <si>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</si>
  <si>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</si>
  <si>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</si>
  <si>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</si>
  <si>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</si>
  <si>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</si>
  <si>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</si>
  <si>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</si>
  <si>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</si>
  <si>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</si>
  <si>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</si>
  <si>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</si>
  <si>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</si>
  <si>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</si>
  <si>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</si>
  <si>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</si>
  <si>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</si>
  <si>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</si>
  <si>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</si>
  <si>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</si>
  <si>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</si>
  <si>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</si>
  <si>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</si>
  <si>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</si>
  <si>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</si>
  <si>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</si>
  <si>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</si>
  <si>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</si>
  <si>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</si>
  <si>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</si>
  <si>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</si>
  <si>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</si>
  <si>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</si>
  <si>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</si>
  <si>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</si>
  <si>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</si>
  <si>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</si>
  <si>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</si>
  <si>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</si>
  <si>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</si>
  <si>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</si>
  <si>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</si>
  <si>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</si>
  <si>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</si>
  <si>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</si>
  <si>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</si>
  <si>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</si>
  <si>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</si>
  <si>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</si>
  <si>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</si>
  <si>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</si>
  <si>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</si>
  <si>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</si>
  <si>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</si>
  <si>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</si>
  <si>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</si>
  <si>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</si>
  <si>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</si>
  <si>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</si>
  <si>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</si>
  <si>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</si>
  <si>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</si>
  <si>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</si>
  <si>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</si>
  <si>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</si>
  <si>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</si>
  <si>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</si>
  <si>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</si>
  <si>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</si>
  <si>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</si>
  <si>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</si>
  <si>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</si>
  <si>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</si>
  <si>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</si>
  <si>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</si>
  <si>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</si>
  <si>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</si>
  <si>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</si>
  <si>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</si>
  <si>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</si>
  <si>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</si>
  <si>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</si>
  <si>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</si>
  <si>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</si>
  <si>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</si>
  <si>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</si>
  <si>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</si>
  <si>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</si>
  <si>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</si>
  <si>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</si>
  <si>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</si>
  <si>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</si>
  <si>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</si>
  <si>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</si>
  <si>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</si>
  <si>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</si>
  <si>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</si>
  <si>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</si>
  <si>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</si>
  <si>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</si>
  <si>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</si>
  <si>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</si>
  <si>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</si>
  <si>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</si>
  <si>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</si>
  <si>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</si>
  <si>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</si>
  <si>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</si>
  <si>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</si>
  <si>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</si>
  <si>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</si>
  <si>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</si>
  <si>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</si>
  <si>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</si>
  <si>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</si>
  <si>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</si>
  <si>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</si>
  <si>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</si>
  <si>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</si>
  <si>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</si>
  <si>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</si>
  <si>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</si>
  <si>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</si>
  <si>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</si>
  <si>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</si>
  <si>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</si>
  <si>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</si>
  <si>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</si>
  <si>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</si>
  <si>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</si>
  <si>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</si>
  <si>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</si>
  <si>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</si>
  <si>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</si>
  <si>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</si>
  <si>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</si>
  <si>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</si>
  <si>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</si>
  <si>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</si>
  <si>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</si>
  <si>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</si>
  <si>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</si>
  <si>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</si>
  <si>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</si>
  <si>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</si>
  <si>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</si>
  <si>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</si>
  <si>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</si>
  <si>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</si>
  <si>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</si>
  <si>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</si>
  <si>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</si>
  <si>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</si>
  <si>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</si>
  <si>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</si>
  <si>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</si>
  <si>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</si>
  <si>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</si>
  <si>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</si>
  <si>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</si>
  <si>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</si>
  <si>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</si>
  <si>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</si>
  <si>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</si>
  <si>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</si>
  <si>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</si>
  <si>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</si>
  <si>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</si>
  <si>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</si>
  <si>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</si>
  <si>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</si>
  <si>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</si>
  <si>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</si>
  <si>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</si>
  <si>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</si>
  <si>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</si>
  <si>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</si>
  <si>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</si>
  <si>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</si>
  <si>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</si>
  <si>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</si>
  <si>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</si>
  <si>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</si>
  <si>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</si>
  <si>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</si>
  <si>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</si>
  <si>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</si>
  <si>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</si>
  <si>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</si>
  <si>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</si>
  <si>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</si>
  <si>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</si>
  <si>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</si>
  <si>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</si>
  <si>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</si>
  <si>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</si>
  <si>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</si>
  <si>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</si>
  <si>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</si>
  <si>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</si>
  <si>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</si>
  <si>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</si>
  <si>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</si>
  <si>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</si>
  <si>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</si>
  <si>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</si>
  <si>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</si>
  <si>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</si>
  <si>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</si>
  <si>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</si>
  <si>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</si>
  <si>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</si>
  <si>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</si>
  <si>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</si>
  <si>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</si>
  <si>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</si>
  <si>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</si>
  <si>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</si>
  <si>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</si>
  <si>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</si>
  <si>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</si>
  <si>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</si>
  <si>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</si>
  <si>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</si>
  <si>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</si>
  <si>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</si>
  <si>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</si>
  <si>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</si>
  <si>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</si>
  <si>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</si>
  <si>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</si>
  <si>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</si>
  <si>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</si>
  <si>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</si>
  <si>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</si>
  <si>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</si>
  <si>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</si>
  <si>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</si>
  <si>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</si>
  <si>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</si>
  <si>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</si>
  <si>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</si>
  <si>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</si>
  <si>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</si>
  <si>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</si>
  <si>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</si>
  <si>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</si>
  <si>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</si>
  <si>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</si>
  <si>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</si>
  <si>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</si>
  <si>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</si>
  <si>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</si>
  <si>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</si>
  <si>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</si>
  <si>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</si>
  <si>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</si>
  <si>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</si>
  <si>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</si>
  <si>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</si>
  <si>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</si>
  <si>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</si>
  <si>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</si>
  <si>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</si>
  <si>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</si>
  <si>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</si>
  <si>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</si>
  <si>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</si>
  <si>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</si>
  <si>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</si>
  <si>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</si>
  <si>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</si>
  <si>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</si>
  <si>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</si>
  <si>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</si>
  <si>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</si>
  <si>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</si>
  <si>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</si>
  <si>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</si>
  <si>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</si>
  <si>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</si>
  <si>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</si>
  <si>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</si>
  <si>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</si>
  <si>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</si>
  <si>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</si>
  <si>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</si>
  <si>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</si>
  <si>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</si>
  <si>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</si>
  <si>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</si>
  <si>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</si>
  <si>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</si>
  <si>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</si>
  <si>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</si>
  <si>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</si>
  <si>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</si>
  <si>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</si>
  <si>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</si>
  <si>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</si>
  <si>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</si>
  <si>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</si>
  <si>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</si>
  <si>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</si>
  <si>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</si>
  <si>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</si>
  <si>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</si>
  <si>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</si>
  <si>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</si>
  <si>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</si>
  <si>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</si>
  <si>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</si>
  <si>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</si>
  <si>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</si>
  <si>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</si>
  <si>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</si>
  <si>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</si>
  <si>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</si>
  <si>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</si>
  <si>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</si>
  <si>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</si>
  <si>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</si>
  <si>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</si>
  <si>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</si>
  <si>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</si>
  <si>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</si>
  <si>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</si>
  <si>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</si>
  <si>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</si>
  <si>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</si>
  <si>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</si>
  <si>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</si>
  <si>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</si>
  <si>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</si>
  <si>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</si>
  <si>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</si>
  <si>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</si>
  <si>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</si>
  <si>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</si>
  <si>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</si>
  <si>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</si>
  <si>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</si>
  <si>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</si>
  <si>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</si>
  <si>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</si>
  <si>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</si>
  <si>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</si>
  <si>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</si>
  <si>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</si>
  <si>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</si>
  <si>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</si>
  <si>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</si>
  <si>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</si>
  <si>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</si>
  <si>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</si>
  <si>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</si>
  <si>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</si>
  <si>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</si>
  <si>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</si>
  <si>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</si>
  <si>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</si>
  <si>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</si>
  <si>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</si>
  <si>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</si>
  <si>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</si>
  <si>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</si>
  <si>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</si>
  <si>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</si>
  <si>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</si>
  <si>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</si>
  <si>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</si>
  <si>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</si>
  <si>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</si>
  <si>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</si>
  <si>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</si>
  <si>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</si>
  <si>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</si>
  <si>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</si>
  <si>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</si>
  <si>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</si>
  <si>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</si>
  <si>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</si>
  <si>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</si>
  <si>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</si>
  <si>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</si>
  <si>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</si>
  <si>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</si>
  <si>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</si>
  <si>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</si>
  <si>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</si>
  <si>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</si>
  <si>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</si>
  <si>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</si>
  <si>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</si>
  <si>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</si>
  <si>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</si>
  <si>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</si>
  <si>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</si>
  <si>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</si>
  <si>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</si>
  <si>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</si>
  <si>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</si>
  <si>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</si>
  <si>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</si>
  <si>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</si>
  <si>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</si>
  <si>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</si>
  <si>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</si>
  <si>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</si>
  <si>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</si>
  <si>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</si>
  <si>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</si>
  <si>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</si>
  <si>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</si>
  <si>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</si>
  <si>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</si>
  <si>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</si>
  <si>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</si>
  <si>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</si>
  <si>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</si>
  <si>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</si>
  <si>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</si>
  <si>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</si>
  <si>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</si>
  <si>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</si>
  <si>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</si>
  <si>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</si>
  <si>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</si>
  <si>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</si>
  <si>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</si>
  <si>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</si>
  <si>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</si>
  <si>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</si>
  <si>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</si>
  <si>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</si>
  <si>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</si>
  <si>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</si>
  <si>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</si>
  <si>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</si>
  <si>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</si>
  <si>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</si>
  <si>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</si>
  <si>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</si>
  <si>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</si>
  <si>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</si>
  <si>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</si>
  <si>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</si>
  <si>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</si>
  <si>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</si>
  <si>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</si>
  <si>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</si>
  <si>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</si>
  <si>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</si>
  <si>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</si>
  <si>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</si>
  <si>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</si>
  <si>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</si>
  <si>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</si>
  <si>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</si>
  <si>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</si>
  <si>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</si>
  <si>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</si>
  <si>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</si>
  <si>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</si>
  <si>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</si>
  <si>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</si>
  <si>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</si>
  <si>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</si>
  <si>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</si>
  <si>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</si>
  <si>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</si>
  <si>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</si>
  <si>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</si>
  <si>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</si>
  <si>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</si>
  <si>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</si>
  <si>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</si>
  <si>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</si>
  <si>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</si>
  <si>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</si>
  <si>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</si>
  <si>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</si>
  <si>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</si>
  <si>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</si>
  <si>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</si>
  <si>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</si>
  <si>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</si>
  <si>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</si>
  <si>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</si>
  <si>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</si>
  <si>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</si>
  <si>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</si>
  <si>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</si>
  <si>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</si>
  <si>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</si>
  <si>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</si>
  <si>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</si>
  <si>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</si>
  <si>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</si>
  <si>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</si>
  <si>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</si>
  <si>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</si>
  <si>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</si>
  <si>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</si>
  <si>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</si>
  <si>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</si>
  <si>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</si>
  <si>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</si>
  <si>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</si>
  <si>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</si>
  <si>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</si>
  <si>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</si>
  <si>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</si>
  <si>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</si>
  <si>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</si>
  <si>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</si>
  <si>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</si>
  <si>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</si>
  <si>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</si>
  <si>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</si>
  <si>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</si>
  <si>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</si>
  <si>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</si>
  <si>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</si>
  <si>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</si>
  <si>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</si>
  <si>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</si>
  <si>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</si>
  <si>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</si>
  <si>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</si>
  <si>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</si>
  <si>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</si>
  <si>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</si>
  <si>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</si>
  <si>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</si>
  <si>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</si>
  <si>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</si>
  <si>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</si>
  <si>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</si>
  <si>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</si>
  <si>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</si>
  <si>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</si>
  <si>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</si>
  <si>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</si>
  <si>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</si>
  <si>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</si>
  <si>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</si>
  <si>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</si>
  <si>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</si>
  <si>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</si>
  <si>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</si>
  <si>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</si>
  <si>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</si>
  <si>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</si>
  <si>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</si>
  <si>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</si>
  <si>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</si>
  <si>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</si>
  <si>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</si>
  <si>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</si>
  <si>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</si>
  <si>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</si>
  <si>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</si>
  <si>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</si>
  <si>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</si>
  <si>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</si>
  <si>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</si>
  <si>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</si>
  <si>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</si>
  <si>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</si>
  <si>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</si>
  <si>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</si>
  <si>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</si>
  <si>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</si>
  <si>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</si>
  <si>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</si>
  <si>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</si>
  <si>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</si>
  <si>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</si>
  <si>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</si>
  <si>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</si>
  <si>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</si>
  <si>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</si>
  <si>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</si>
  <si>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</si>
  <si>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</si>
  <si>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</si>
  <si>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</si>
  <si>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</si>
  <si>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</si>
  <si>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</si>
  <si>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</si>
  <si>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</si>
  <si>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</si>
  <si>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</si>
  <si>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</si>
  <si>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</si>
  <si>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</si>
  <si>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</si>
  <si>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</si>
  <si>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</si>
  <si>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</si>
  <si>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</si>
  <si>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</si>
  <si>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</si>
  <si>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</si>
  <si>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</si>
  <si>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</si>
  <si>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</si>
  <si>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</si>
  <si>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</si>
  <si>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</si>
  <si>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</si>
  <si>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</si>
  <si>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</si>
  <si>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</si>
  <si>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</si>
  <si>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</si>
  <si>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</si>
  <si>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</si>
  <si>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</si>
  <si>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</si>
  <si>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</si>
  <si>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</si>
  <si>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</si>
  <si>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</si>
  <si>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</si>
  <si>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</si>
  <si>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</si>
  <si>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</si>
  <si>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</si>
  <si>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</si>
  <si>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</si>
  <si>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</si>
  <si>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</si>
  <si>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</si>
  <si>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</si>
  <si>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</si>
  <si>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</si>
  <si>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</si>
  <si>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</si>
  <si>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</si>
  <si>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</si>
  <si>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</si>
  <si>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</si>
  <si>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</si>
  <si>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</si>
  <si>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</si>
  <si>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</si>
  <si>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</si>
  <si>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</si>
  <si>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</si>
  <si>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</si>
  <si>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</si>
  <si>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</si>
  <si>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</si>
  <si>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</si>
  <si>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</si>
  <si>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</si>
  <si>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</si>
  <si>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</si>
  <si>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</si>
  <si>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</si>
  <si>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</si>
  <si>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</si>
  <si>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</si>
  <si>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</si>
  <si>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</si>
  <si>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</si>
  <si>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</si>
  <si>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</si>
  <si>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</si>
  <si>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</si>
  <si>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</si>
  <si>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</si>
  <si>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</si>
  <si>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</si>
  <si>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</si>
  <si>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</si>
  <si>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</si>
  <si>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</si>
  <si>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</si>
  <si>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</si>
  <si>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</si>
  <si>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</si>
  <si>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</si>
  <si>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</si>
  <si>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</si>
  <si>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</si>
  <si>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</si>
  <si>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</si>
  <si>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</si>
  <si>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</si>
  <si>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</si>
  <si>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</si>
  <si>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</si>
  <si>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</si>
  <si>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</si>
  <si>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</si>
  <si>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</si>
  <si>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</si>
  <si>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</si>
  <si>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</si>
  <si>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</si>
  <si>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</si>
  <si>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</si>
  <si>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</si>
  <si>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</si>
  <si>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</si>
  <si>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</si>
  <si>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</si>
  <si>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</si>
  <si>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</si>
  <si>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</si>
  <si>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</si>
  <si>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</si>
  <si>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</si>
  <si>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</si>
  <si>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</si>
  <si>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</si>
  <si>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</si>
  <si>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</si>
  <si>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</si>
  <si>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</si>
  <si>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</si>
  <si>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</si>
  <si>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</si>
  <si>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</si>
  <si>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</si>
  <si>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</si>
  <si>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</si>
  <si>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</si>
  <si>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</si>
  <si>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</si>
  <si>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</si>
  <si>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</si>
  <si>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</si>
  <si>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</si>
  <si>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</si>
  <si>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</si>
  <si>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</si>
  <si>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</si>
  <si>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</si>
  <si>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</si>
  <si>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</si>
  <si>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</si>
  <si>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</si>
  <si>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</si>
  <si>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</si>
  <si>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</si>
  <si>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</si>
  <si>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</si>
  <si>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</si>
  <si>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</si>
  <si>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</si>
  <si>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</si>
  <si>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</si>
  <si>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</si>
  <si>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</si>
  <si>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</si>
  <si>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</si>
  <si>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</si>
  <si>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</si>
  <si>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</si>
  <si>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</si>
  <si>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</si>
  <si>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</si>
  <si>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</si>
  <si>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</si>
  <si>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</si>
  <si>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</si>
  <si>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</si>
  <si>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</si>
  <si>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</si>
  <si>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</si>
  <si>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</si>
  <si>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</si>
  <si>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</si>
  <si>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</si>
  <si>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</si>
  <si>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</si>
  <si>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</si>
  <si>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</si>
  <si>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</si>
  <si>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</si>
  <si>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</si>
  <si>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</si>
  <si>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</si>
  <si>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</si>
  <si>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</si>
  <si>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</si>
  <si>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</si>
  <si>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</si>
  <si>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</si>
  <si>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</si>
  <si>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</si>
  <si>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</si>
  <si>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</si>
  <si>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</si>
  <si>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</si>
  <si>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</si>
  <si>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</si>
  <si>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</si>
  <si>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</si>
  <si>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</si>
  <si>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</si>
  <si>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</si>
  <si>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</si>
  <si>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</si>
  <si>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</si>
  <si>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</si>
  <si>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</si>
  <si>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</si>
  <si>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</si>
  <si>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</si>
  <si>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</si>
  <si>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</si>
  <si>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</si>
  <si>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</si>
  <si>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</si>
  <si>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</si>
  <si>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</si>
  <si>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</si>
  <si>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</si>
  <si>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</si>
  <si>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</si>
  <si>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</si>
  <si>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</si>
  <si>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</si>
  <si>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</si>
  <si>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</si>
  <si>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</si>
  <si>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</si>
  <si>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</si>
  <si>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</si>
  <si>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</si>
  <si>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</si>
  <si>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</si>
  <si>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</si>
  <si>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</si>
  <si>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</si>
  <si>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</si>
  <si>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</si>
  <si>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</si>
  <si>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</si>
  <si>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</si>
  <si>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</si>
  <si>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</si>
  <si>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</si>
  <si>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</si>
  <si>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</si>
  <si>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</si>
  <si>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</si>
  <si>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</si>
  <si>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</si>
  <si>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</si>
  <si>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</si>
  <si>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</si>
  <si>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</si>
  <si>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</si>
  <si>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</si>
  <si>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</si>
  <si>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</si>
  <si>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</si>
  <si>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</si>
  <si>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</si>
  <si>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</si>
  <si>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</si>
  <si>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</si>
  <si>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</si>
  <si>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</si>
  <si>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</si>
  <si>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</si>
  <si>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</si>
  <si>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</si>
  <si>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</si>
  <si>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</si>
  <si>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</si>
  <si>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</si>
  <si>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</si>
  <si>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</si>
  <si>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</si>
  <si>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</si>
  <si>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</si>
  <si>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</si>
  <si>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</si>
  <si>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</si>
  <si>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</si>
  <si>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</si>
  <si>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</si>
  <si>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</si>
  <si>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</si>
  <si>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</si>
  <si>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</si>
  <si>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</si>
  <si>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</si>
  <si>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</si>
  <si>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</si>
  <si>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</si>
  <si>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</si>
  <si>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</si>
  <si>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</si>
  <si>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</si>
  <si>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</si>
  <si>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</si>
  <si>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</si>
  <si>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</si>
  <si>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</si>
  <si>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</si>
  <si>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</si>
  <si>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</si>
  <si>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</si>
  <si>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</si>
  <si>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</si>
  <si>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</si>
  <si>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</si>
  <si>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</si>
  <si>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</si>
  <si>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</si>
  <si>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</si>
  <si>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</si>
  <si>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</si>
  <si>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</si>
  <si>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</si>
  <si>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</si>
  <si>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</si>
  <si>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</si>
  <si>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</si>
  <si>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</si>
  <si>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</si>
  <si>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</si>
  <si>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</si>
  <si>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</si>
  <si>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</si>
  <si>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</si>
  <si>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</si>
  <si>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</si>
  <si>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</si>
  <si>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</si>
  <si>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</si>
  <si>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</si>
  <si>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</si>
  <si>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</si>
  <si>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</si>
  <si>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</si>
  <si>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</si>
  <si>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</si>
  <si>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</si>
  <si>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</si>
  <si>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</si>
  <si>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</si>
  <si>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</si>
  <si>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</si>
  <si>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</si>
  <si>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</si>
  <si>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</si>
  <si>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</si>
  <si>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</si>
  <si>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</si>
  <si>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</si>
  <si>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</si>
  <si>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</si>
  <si>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</si>
  <si>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</si>
  <si>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</si>
  <si>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</si>
  <si>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</si>
  <si>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</si>
  <si>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</si>
  <si>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</si>
  <si>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</si>
  <si>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</si>
  <si>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</si>
  <si>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</si>
  <si>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</si>
  <si>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</si>
  <si>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</si>
  <si>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</si>
  <si>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</si>
  <si>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</si>
  <si>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</si>
  <si>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</si>
  <si>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</si>
  <si>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</si>
  <si>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</si>
  <si>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</si>
  <si>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</si>
  <si>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</si>
  <si>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</si>
  <si>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</si>
  <si>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</si>
  <si>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</si>
  <si>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</si>
  <si>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</si>
  <si>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</si>
  <si>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</si>
  <si>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</si>
  <si>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</si>
  <si>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</si>
  <si>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</si>
  <si>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</si>
  <si>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</si>
  <si>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</si>
  <si>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</si>
  <si>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</si>
  <si>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</si>
  <si>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</si>
  <si>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</si>
  <si>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</si>
  <si>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</si>
  <si>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</si>
  <si>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</si>
  <si>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</si>
  <si>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</si>
  <si>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</si>
  <si>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</si>
  <si>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</si>
  <si>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</si>
  <si>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</si>
  <si>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</si>
  <si>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</si>
  <si>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</si>
  <si>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</si>
  <si>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</si>
  <si>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</si>
  <si>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</si>
  <si>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</si>
  <si>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</si>
  <si>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</si>
  <si>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</si>
  <si>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</si>
  <si>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</si>
  <si>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</si>
  <si>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</si>
  <si>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</si>
  <si>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</si>
  <si>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</si>
  <si>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</si>
  <si>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</si>
  <si>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</si>
  <si>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</si>
  <si>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</si>
  <si>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</si>
  <si>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</si>
  <si>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</si>
  <si>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</si>
  <si>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</si>
  <si>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</si>
  <si>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</si>
  <si>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</si>
  <si>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</si>
  <si>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</si>
  <si>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</si>
  <si>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</si>
  <si>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</si>
  <si>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</si>
  <si>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</si>
  <si>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</si>
  <si>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</si>
  <si>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</si>
  <si>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</si>
  <si>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</si>
  <si>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</si>
  <si>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</si>
  <si>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</si>
  <si>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</si>
  <si>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</si>
  <si>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</si>
  <si>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</si>
  <si>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</si>
  <si>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</si>
  <si>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</si>
  <si>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</si>
  <si>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</si>
  <si>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</si>
  <si>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</si>
  <si>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</si>
  <si>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</si>
  <si>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</si>
  <si>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</si>
  <si>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</si>
  <si>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</si>
  <si>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</si>
  <si>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</si>
  <si>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</si>
  <si>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</si>
  <si>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</si>
  <si>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</si>
  <si>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</si>
  <si>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</si>
  <si>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</si>
  <si>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</si>
  <si>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</si>
  <si>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</si>
  <si>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</si>
  <si>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</si>
  <si>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</si>
  <si>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</si>
  <si>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</si>
  <si>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</si>
  <si>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</si>
  <si>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</si>
  <si>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</si>
  <si>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</si>
  <si>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</si>
  <si>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</si>
  <si>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</si>
  <si>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</si>
  <si>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</si>
  <si>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</si>
  <si>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</si>
  <si>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</si>
  <si>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</si>
  <si>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</si>
  <si>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</si>
  <si>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</si>
  <si>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</si>
  <si>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</si>
  <si>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</si>
  <si>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</si>
  <si>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</si>
  <si>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</si>
  <si>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</si>
  <si>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</si>
  <si>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</si>
  <si>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</si>
  <si>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</si>
  <si>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</si>
  <si>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</si>
  <si>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</si>
  <si>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</si>
  <si>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</si>
  <si>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</si>
  <si>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</si>
  <si>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</si>
  <si>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</si>
  <si>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</si>
  <si>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</si>
  <si>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</si>
  <si>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</si>
  <si>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</si>
  <si>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</si>
  <si>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</si>
  <si>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</si>
  <si>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</si>
  <si>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</si>
  <si>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</si>
  <si>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</si>
  <si>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</si>
  <si>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</si>
  <si>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</si>
  <si>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</si>
  <si>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</si>
  <si>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</si>
  <si>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</si>
  <si>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</si>
  <si>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</si>
  <si>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</si>
  <si>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</si>
  <si>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</si>
  <si>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</si>
  <si>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</si>
  <si>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</si>
  <si>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</si>
  <si>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</si>
  <si>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</si>
  <si>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</si>
  <si>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</si>
  <si>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</si>
  <si>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</si>
  <si>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</si>
  <si>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</si>
  <si>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</si>
  <si>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</si>
  <si>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</si>
  <si>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</si>
  <si>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</si>
  <si>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</si>
  <si>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</si>
  <si>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</si>
  <si>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</si>
  <si>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</si>
  <si>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</si>
  <si>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</si>
  <si>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</si>
  <si>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</si>
  <si>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</si>
  <si>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</si>
  <si>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</si>
  <si>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</si>
  <si>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</si>
  <si>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</si>
  <si>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</si>
  <si>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</si>
  <si>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</si>
  <si>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</si>
  <si>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</si>
  <si>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</si>
  <si>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</si>
  <si>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</si>
  <si>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</si>
  <si>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</si>
  <si>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</si>
  <si>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</si>
  <si>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</si>
  <si>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</si>
  <si>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</si>
  <si>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</si>
  <si>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</si>
  <si>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</si>
  <si>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</si>
  <si>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</si>
  <si>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</si>
  <si>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</si>
  <si>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</si>
  <si>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</si>
  <si>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</si>
  <si>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</si>
  <si>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</si>
  <si>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</si>
  <si>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</si>
  <si>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</si>
  <si>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</si>
  <si>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</si>
  <si>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</si>
  <si>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</si>
  <si>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</si>
  <si>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</si>
  <si>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</si>
  <si>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</si>
  <si>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</si>
  <si>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</si>
  <si>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</si>
  <si>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</si>
  <si>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</si>
  <si>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</si>
  <si>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</si>
  <si>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</si>
  <si>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</si>
  <si>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</si>
  <si>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</si>
  <si>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</si>
  <si>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</si>
  <si>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</si>
  <si>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</si>
  <si>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</si>
  <si>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</si>
  <si>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</si>
  <si>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</si>
  <si>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</si>
  <si>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</si>
  <si>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</si>
  <si>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</si>
  <si>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</si>
  <si>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</si>
  <si>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</si>
  <si>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</si>
  <si>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</si>
  <si>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</si>
  <si>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</si>
  <si>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</si>
  <si>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</si>
  <si>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</si>
  <si>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</si>
  <si>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</si>
  <si>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</si>
  <si>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</si>
  <si>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</si>
  <si>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</si>
  <si>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</si>
  <si>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</si>
  <si>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</si>
  <si>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</si>
  <si>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</si>
  <si>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</si>
  <si>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</si>
  <si>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</si>
  <si>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</si>
  <si>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</si>
  <si>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</si>
  <si>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</si>
  <si>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</si>
  <si>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</si>
  <si>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</si>
  <si>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</si>
  <si>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</si>
  <si>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</si>
  <si>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</si>
  <si>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</si>
  <si>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</si>
  <si>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</si>
  <si>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</si>
  <si>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</si>
  <si>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</si>
  <si>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</si>
  <si>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</si>
  <si>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</si>
  <si>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</si>
  <si>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</si>
  <si>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</si>
  <si>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</si>
  <si>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</si>
  <si>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</si>
  <si>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</si>
  <si>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</si>
  <si>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</si>
  <si>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</si>
  <si>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</si>
  <si>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</si>
  <si>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</si>
  <si>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</si>
  <si>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</si>
  <si>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</si>
  <si>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</si>
  <si>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</si>
  <si>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</si>
  <si>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</si>
  <si>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</si>
  <si>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</si>
  <si>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</si>
  <si>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</si>
  <si>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</si>
  <si>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</si>
  <si>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</si>
  <si>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</si>
  <si>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</si>
  <si>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</si>
  <si>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</si>
  <si>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</si>
  <si>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</si>
  <si>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</si>
  <si>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</si>
  <si>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</si>
  <si>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</si>
  <si>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</si>
  <si>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</si>
  <si>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</si>
  <si>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</si>
  <si>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</si>
  <si>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</si>
  <si>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</si>
  <si>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</si>
  <si>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</si>
  <si>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</si>
  <si>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</si>
  <si>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</si>
  <si>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</si>
  <si>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</si>
  <si>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</si>
  <si>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</si>
  <si>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</si>
  <si>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</si>
  <si>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</si>
  <si>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</si>
  <si>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</si>
  <si>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</si>
  <si>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</si>
  <si>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</si>
  <si>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</si>
  <si>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</si>
  <si>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</si>
  <si>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</si>
  <si>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</si>
  <si>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</si>
  <si>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</si>
  <si>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</si>
  <si>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</si>
  <si>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</si>
  <si>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</si>
  <si>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</si>
  <si>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</si>
  <si>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</si>
  <si>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</si>
  <si>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</si>
  <si>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</si>
  <si>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</si>
  <si>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</si>
  <si>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</si>
  <si>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</si>
  <si>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</si>
  <si>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</si>
  <si>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</si>
  <si>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</si>
  <si>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</si>
  <si>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</si>
  <si>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</si>
  <si>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</si>
  <si>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</si>
  <si>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</si>
  <si>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</si>
  <si>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</si>
  <si>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</si>
  <si>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</si>
  <si>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</si>
  <si>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</si>
  <si>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</si>
  <si>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</si>
  <si>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</si>
  <si>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</si>
  <si>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</si>
  <si>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</si>
  <si>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</si>
  <si>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</si>
  <si>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</si>
  <si>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</si>
  <si>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</si>
  <si>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</si>
  <si>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</si>
  <si>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</si>
  <si>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</si>
  <si>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</si>
  <si>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</si>
  <si>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</si>
  <si>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</si>
  <si>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</si>
  <si>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</si>
  <si>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</si>
  <si>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</si>
  <si>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</si>
  <si>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</si>
  <si>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</si>
  <si>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</si>
  <si>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</si>
  <si>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</si>
  <si>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</si>
  <si>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</si>
  <si>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</si>
  <si>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</si>
  <si>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</si>
  <si>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</si>
  <si>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</si>
  <si>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</si>
  <si>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</si>
  <si>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</si>
  <si>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</si>
  <si>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</si>
  <si>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</si>
  <si>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</si>
  <si>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</si>
  <si>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</si>
  <si>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</si>
  <si>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</si>
  <si>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</si>
  <si>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</si>
  <si>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</si>
  <si>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</si>
  <si>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</si>
  <si>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</si>
  <si>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</si>
  <si>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</si>
  <si>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</si>
  <si>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</si>
  <si>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</si>
  <si>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</si>
  <si>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</si>
  <si>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</si>
  <si>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</si>
  <si>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</si>
  <si>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</si>
  <si>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</si>
  <si>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</si>
  <si>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</si>
  <si>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</si>
  <si>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</si>
  <si>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</si>
  <si>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</si>
  <si>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</si>
  <si>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</si>
  <si>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</si>
  <si>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</si>
  <si>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</si>
  <si>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</si>
  <si>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</si>
  <si>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</si>
  <si>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</si>
  <si>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</si>
  <si>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</si>
  <si>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</si>
  <si>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</si>
  <si>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</si>
  <si>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</si>
  <si>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</si>
  <si>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</si>
  <si>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</si>
  <si>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</si>
  <si>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</si>
  <si>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</si>
  <si>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</si>
  <si>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</si>
  <si>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</si>
  <si>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</si>
  <si>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</si>
  <si>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</si>
  <si>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</si>
  <si>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</si>
  <si>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</si>
  <si>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</si>
  <si>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</si>
  <si>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</si>
  <si>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</si>
  <si>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</si>
  <si>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</si>
  <si>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</si>
  <si>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</si>
  <si>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</si>
  <si>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</si>
  <si>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</si>
  <si>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</si>
  <si>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</si>
  <si>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</si>
  <si>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</si>
  <si>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</si>
  <si>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</si>
  <si>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</si>
  <si>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</si>
  <si>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</si>
  <si>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</si>
  <si>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</si>
  <si>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</si>
  <si>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</si>
  <si>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</si>
  <si>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</si>
  <si>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</si>
  <si>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</si>
  <si>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</si>
  <si>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</si>
  <si>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</si>
  <si>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</si>
  <si>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</si>
  <si>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</si>
  <si>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</si>
  <si>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</si>
  <si>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</si>
  <si>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</si>
  <si>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</si>
  <si>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</si>
  <si>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</si>
  <si>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</si>
  <si>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</si>
  <si>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</si>
  <si>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</si>
  <si>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</si>
  <si>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</si>
  <si>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</si>
  <si>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</si>
  <si>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</si>
  <si>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</si>
  <si>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</si>
  <si>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</si>
  <si>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</si>
  <si>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</si>
  <si>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</si>
  <si>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</si>
  <si>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</si>
  <si>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</si>
  <si>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</si>
  <si>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</si>
  <si>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</si>
  <si>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</si>
  <si>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</si>
  <si>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</si>
  <si>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</si>
  <si>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</si>
  <si>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</si>
  <si>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</si>
  <si>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</si>
  <si>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</si>
  <si>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</si>
  <si>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</si>
  <si>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</si>
  <si>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</si>
  <si>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</si>
  <si>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</si>
  <si>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</si>
  <si>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</si>
  <si>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</si>
  <si>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</si>
  <si>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</si>
  <si>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</si>
  <si>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</si>
  <si>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</si>
  <si>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</si>
  <si>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</si>
  <si>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</si>
  <si>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</si>
  <si>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</si>
  <si>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</si>
  <si>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</si>
  <si>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</si>
  <si>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</si>
  <si>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</si>
  <si>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</si>
  <si>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</si>
  <si>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</si>
  <si>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</si>
  <si>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</si>
  <si>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</si>
  <si>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</si>
  <si>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</si>
  <si>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</si>
  <si>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</si>
  <si>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</si>
  <si>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</si>
  <si>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</si>
  <si>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</si>
  <si>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</si>
  <si>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</si>
  <si>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</si>
  <si>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</si>
  <si>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</si>
  <si>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</si>
  <si>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</si>
  <si>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</si>
  <si>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</si>
  <si>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</si>
  <si>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</si>
  <si>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</si>
  <si>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</si>
  <si>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</si>
  <si>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</si>
  <si>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</si>
  <si>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</si>
  <si>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</si>
  <si>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</si>
  <si>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</si>
  <si>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</si>
  <si>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</si>
  <si>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</si>
  <si>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</si>
  <si>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</si>
  <si>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</si>
  <si>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</si>
  <si>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</si>
  <si>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</si>
  <si>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</si>
  <si>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</si>
  <si>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</si>
  <si>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</si>
  <si>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</si>
  <si>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</si>
  <si>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</si>
  <si>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</si>
  <si>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</si>
  <si>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</si>
  <si>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</si>
  <si>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</si>
  <si>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</si>
  <si>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</si>
  <si>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</si>
  <si>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</si>
  <si>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</si>
  <si>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</si>
  <si>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</si>
  <si>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</si>
  <si>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</si>
  <si>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</si>
  <si>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</si>
  <si>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</si>
  <si>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</si>
  <si>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</si>
  <si>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</si>
  <si>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</si>
  <si>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</si>
  <si>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</si>
  <si>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</si>
  <si>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</si>
  <si>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</si>
  <si>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</si>
  <si>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</si>
  <si>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</si>
  <si>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</si>
  <si>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</si>
  <si>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</si>
  <si>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</si>
  <si>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</si>
  <si>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</si>
  <si>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</si>
  <si>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</si>
  <si>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</si>
  <si>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</si>
  <si>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</si>
  <si>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</si>
  <si>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</si>
  <si>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</si>
  <si>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</si>
  <si>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</si>
  <si>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</si>
  <si>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</si>
  <si>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</si>
  <si>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</si>
  <si>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</si>
  <si>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</si>
  <si>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</si>
  <si>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</si>
  <si>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</si>
  <si>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</si>
  <si>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</si>
  <si>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</si>
  <si>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</si>
  <si>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</si>
  <si>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</si>
  <si>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</si>
  <si>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</si>
  <si>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</si>
  <si>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</si>
  <si>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</si>
  <si>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</si>
  <si>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</si>
  <si>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</si>
  <si>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</si>
  <si>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</si>
  <si>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</si>
  <si>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</si>
  <si>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</si>
  <si>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</si>
  <si>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</si>
  <si>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</si>
  <si>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</si>
  <si>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</si>
  <si>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</si>
  <si>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</si>
  <si>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</si>
  <si>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</si>
  <si>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</si>
  <si>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</si>
  <si>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</si>
  <si>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</si>
  <si>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</si>
  <si>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</si>
  <si>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</si>
  <si>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</si>
  <si>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</si>
  <si>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</si>
  <si>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</si>
  <si>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</si>
  <si>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</si>
  <si>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</si>
  <si>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</si>
  <si>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</si>
  <si>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</si>
  <si>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</si>
  <si>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</si>
  <si>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</si>
  <si>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</si>
  <si>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</si>
  <si>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</si>
  <si>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</si>
  <si>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</si>
  <si>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</si>
  <si>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</si>
  <si>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</si>
  <si>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</si>
  <si>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</si>
  <si>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</si>
  <si>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</si>
  <si>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</si>
  <si>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</si>
  <si>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</si>
  <si>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</si>
  <si>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</si>
  <si>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</si>
  <si>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</si>
  <si>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</si>
  <si>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</si>
  <si>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</si>
  <si>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</si>
  <si>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</si>
  <si>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</si>
  <si>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</si>
  <si>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</si>
  <si>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</si>
  <si>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</si>
  <si>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</si>
  <si>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</si>
  <si>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</si>
  <si>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</si>
  <si>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</si>
  <si>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</si>
  <si>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</si>
  <si>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</si>
  <si>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</si>
  <si>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</si>
  <si>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</si>
  <si>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</si>
  <si>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</si>
  <si>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</si>
  <si>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</si>
  <si>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</si>
  <si>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</si>
  <si>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</si>
  <si>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</si>
  <si>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</si>
  <si>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</si>
  <si>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</si>
  <si>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</si>
  <si>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</si>
  <si>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</si>
  <si>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</si>
  <si>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</si>
  <si>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</si>
  <si>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</si>
  <si>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</si>
  <si>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</si>
  <si>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</si>
  <si>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</si>
  <si>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</si>
  <si>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</si>
  <si>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</si>
  <si>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</si>
  <si>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</si>
  <si>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</si>
  <si>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</si>
  <si>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</si>
  <si>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</si>
  <si>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</si>
  <si>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</si>
  <si>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</si>
  <si>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</si>
  <si>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</si>
  <si>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</si>
  <si>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</si>
  <si>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</si>
  <si>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</si>
  <si>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</si>
  <si>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</si>
  <si>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</si>
  <si>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</si>
  <si>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</si>
  <si>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</si>
  <si>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</si>
  <si>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</si>
  <si>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</si>
  <si>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</si>
  <si>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</si>
  <si>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</si>
  <si>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</si>
  <si>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</si>
  <si>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</si>
  <si>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</si>
  <si>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</si>
  <si>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</si>
  <si>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</si>
  <si>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</si>
  <si>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</si>
  <si>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</si>
  <si>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</si>
  <si>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</si>
  <si>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</si>
  <si>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</si>
  <si>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</si>
  <si>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</si>
  <si>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</si>
  <si>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</si>
  <si>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</si>
  <si>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</si>
  <si>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</si>
  <si>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</si>
  <si>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</si>
  <si>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</si>
  <si>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</si>
  <si>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</si>
  <si>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</si>
  <si>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</si>
  <si>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</si>
  <si>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</si>
  <si>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</si>
  <si>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</si>
  <si>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</si>
  <si>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</si>
  <si>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</si>
  <si>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</si>
  <si>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</si>
  <si>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</si>
  <si>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</si>
  <si>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</si>
  <si>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</si>
  <si>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</si>
  <si>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</si>
  <si>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</si>
  <si>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</si>
  <si>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</si>
  <si>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</si>
  <si>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</si>
  <si>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</si>
  <si>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</si>
  <si>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</si>
  <si>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</si>
  <si>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</si>
  <si>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</si>
  <si>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</si>
  <si>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</si>
  <si>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</si>
  <si>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</si>
  <si>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</si>
  <si>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</si>
  <si>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</si>
  <si>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</si>
  <si>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</si>
  <si>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</si>
  <si>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</si>
  <si>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</si>
  <si>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</si>
  <si>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</si>
  <si>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</si>
  <si>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</si>
  <si>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</si>
  <si>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</si>
  <si>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</si>
  <si>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</si>
  <si>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</si>
  <si>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</si>
  <si>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</si>
  <si>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</si>
  <si>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</si>
  <si>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</si>
  <si>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</si>
  <si>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</si>
  <si>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</si>
  <si>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</si>
  <si>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</si>
  <si>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</si>
  <si>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</si>
  <si>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</si>
  <si>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</si>
  <si>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</si>
  <si>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</si>
  <si>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</si>
  <si>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</si>
  <si>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</si>
  <si>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</si>
  <si>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</si>
  <si>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</si>
  <si>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</si>
  <si>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</si>
  <si>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</si>
  <si>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</si>
  <si>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</si>
  <si>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</si>
  <si>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</si>
  <si>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</si>
  <si>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</si>
  <si>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</si>
  <si>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</si>
  <si>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</si>
  <si>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</si>
  <si>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</si>
  <si>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</si>
  <si>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</si>
  <si>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</si>
  <si>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</si>
  <si>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</si>
  <si>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</si>
  <si>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</si>
  <si>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</si>
  <si>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</si>
  <si>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</si>
  <si>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</si>
  <si>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</si>
  <si>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</si>
  <si>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</si>
  <si>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</si>
  <si>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</si>
  <si>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</si>
  <si>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</si>
  <si>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</si>
  <si>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</si>
  <si>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</si>
  <si>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</si>
  <si>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</si>
  <si>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</si>
  <si>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</si>
  <si>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</si>
  <si>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</si>
  <si>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</si>
  <si>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</si>
  <si>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</si>
  <si>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</si>
  <si>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</si>
  <si>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</si>
  <si>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</si>
  <si>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</si>
  <si>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</si>
  <si>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</si>
  <si>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</si>
  <si>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</si>
  <si>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</si>
  <si>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</si>
  <si>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</si>
  <si>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</si>
  <si>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</si>
  <si>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</si>
  <si>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</si>
  <si>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</si>
  <si>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</si>
  <si>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</si>
  <si>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</si>
  <si>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</si>
  <si>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</si>
  <si>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</si>
  <si>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</si>
  <si>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</si>
  <si>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</si>
  <si>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</si>
  <si>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</si>
  <si>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</si>
  <si>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</si>
  <si>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</si>
  <si>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</si>
  <si>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</si>
  <si>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</si>
  <si>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</si>
  <si>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</si>
  <si>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</si>
  <si>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</si>
  <si>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</si>
  <si>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</si>
  <si>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</si>
  <si>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</si>
  <si>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</si>
  <si>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</si>
  <si>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</si>
  <si>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</si>
  <si>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</si>
  <si>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</si>
  <si>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</si>
  <si>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</si>
  <si>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</si>
  <si>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</si>
  <si>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</si>
  <si>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</si>
  <si>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</si>
  <si>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</si>
  <si>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</si>
  <si>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</si>
  <si>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</si>
  <si>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</si>
  <si>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</si>
  <si>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</si>
  <si>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</si>
  <si>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</si>
  <si>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</si>
  <si>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</si>
  <si>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</si>
  <si>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</si>
  <si>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</si>
  <si>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</si>
  <si>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</si>
  <si>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</si>
  <si>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</si>
  <si>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</si>
  <si>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</si>
  <si>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</si>
  <si>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</si>
  <si>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</si>
  <si>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</si>
  <si>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</si>
  <si>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</si>
  <si>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</si>
  <si>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</si>
  <si>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</si>
  <si>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</si>
  <si>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</si>
  <si>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</si>
  <si>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</si>
  <si>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</si>
  <si>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</si>
  <si>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</si>
  <si>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</si>
  <si>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</si>
  <si>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</si>
  <si>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</si>
  <si>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</si>
  <si>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</si>
  <si>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</si>
  <si>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</si>
  <si>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</si>
  <si>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</si>
  <si>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</si>
  <si>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</si>
  <si>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</si>
  <si>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</si>
  <si>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</si>
  <si>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</si>
  <si>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</si>
  <si>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</si>
  <si>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</si>
  <si>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</si>
  <si>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</si>
  <si>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</si>
  <si>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</si>
  <si>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</si>
  <si>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</si>
  <si>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</si>
  <si>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</si>
  <si>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</si>
  <si>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</si>
  <si>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</si>
  <si>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</si>
  <si>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</si>
  <si>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</si>
  <si>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</si>
  <si>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</si>
  <si>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</si>
  <si>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</si>
  <si>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</si>
  <si>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</si>
  <si>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</si>
  <si>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</si>
  <si>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</si>
  <si>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</si>
  <si>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</si>
  <si>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</si>
  <si>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</si>
  <si>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</si>
  <si>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</si>
  <si>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</si>
  <si>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</si>
  <si>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</si>
  <si>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</si>
  <si>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</si>
  <si>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</si>
  <si>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</si>
  <si>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</si>
  <si>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</si>
  <si>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</si>
  <si>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</si>
  <si>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</si>
  <si>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</si>
  <si>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</si>
  <si>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</si>
  <si>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</si>
  <si>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</si>
  <si>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</si>
  <si>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</si>
  <si>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</si>
  <si>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</si>
  <si>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</si>
  <si>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</si>
  <si>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</si>
  <si>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</si>
  <si>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</si>
  <si>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</si>
  <si>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</si>
  <si>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</si>
  <si>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</si>
  <si>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</si>
  <si>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</si>
  <si>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</si>
  <si>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</si>
  <si>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</si>
  <si>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</si>
  <si>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</si>
  <si>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</si>
  <si>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</si>
  <si>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</si>
  <si>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</si>
  <si>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</si>
  <si>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</si>
  <si>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</si>
  <si>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</si>
  <si>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</si>
  <si>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</si>
  <si>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</si>
  <si>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</si>
  <si>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</si>
  <si>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</si>
  <si>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</si>
  <si>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</si>
  <si>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</si>
  <si>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</si>
  <si>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</si>
  <si>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</si>
  <si>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</si>
  <si>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</si>
  <si>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</si>
  <si>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</si>
  <si>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</si>
  <si>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</si>
  <si>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</si>
  <si>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</si>
  <si>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</si>
  <si>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</si>
  <si>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</si>
  <si>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</si>
  <si>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</si>
  <si>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</si>
  <si>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</si>
  <si>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</si>
  <si>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</si>
  <si>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</si>
  <si>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</si>
  <si>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</si>
  <si>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</si>
  <si>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</si>
  <si>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</si>
  <si>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</si>
  <si>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</si>
  <si>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</si>
  <si>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</si>
  <si>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</si>
  <si>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</si>
  <si>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</si>
  <si>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</si>
  <si>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</si>
  <si>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</si>
  <si>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</si>
  <si>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</si>
  <si>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</si>
  <si>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</si>
  <si>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</si>
  <si>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</si>
  <si>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</si>
  <si>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</si>
  <si>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</si>
  <si>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</si>
  <si>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</si>
  <si>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</si>
  <si>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</si>
  <si>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</si>
  <si>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</si>
  <si>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</si>
  <si>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</si>
  <si>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</si>
  <si>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</si>
  <si>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</si>
  <si>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</si>
  <si>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</si>
  <si>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</si>
  <si>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</si>
  <si>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</si>
  <si>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</si>
  <si>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</si>
  <si>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</si>
  <si>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</si>
  <si>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</si>
  <si>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</si>
  <si>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</si>
  <si>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</si>
  <si>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</si>
  <si>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</si>
  <si>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</si>
  <si>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</si>
  <si>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</si>
  <si>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</si>
  <si>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</si>
  <si>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</si>
  <si>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</si>
  <si>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</si>
  <si>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</si>
  <si>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</si>
  <si>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</si>
  <si>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</si>
  <si>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</si>
  <si>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</si>
  <si>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</si>
  <si>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</si>
  <si>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</si>
  <si>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</si>
  <si>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</si>
  <si>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</si>
  <si>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</si>
  <si>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</si>
  <si>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</si>
  <si>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</si>
  <si>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</si>
  <si>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</si>
  <si>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</si>
  <si>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</si>
  <si>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</si>
  <si>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</si>
  <si>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</si>
  <si>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</si>
  <si>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</si>
  <si>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</si>
  <si>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</si>
  <si>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</si>
  <si>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</si>
  <si>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</si>
  <si>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</si>
  <si>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</si>
  <si>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</si>
  <si>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</si>
  <si>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</si>
  <si>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</si>
  <si>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</si>
  <si>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</si>
  <si>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</si>
  <si>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</si>
  <si>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</si>
  <si>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</si>
  <si>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</si>
  <si>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</si>
  <si>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</si>
  <si>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</si>
  <si>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</si>
  <si>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</si>
  <si>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</si>
  <si>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</si>
  <si>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</si>
  <si>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</si>
  <si>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</si>
  <si>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</si>
  <si>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</si>
  <si>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</si>
  <si>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</si>
  <si>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</si>
  <si>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</si>
  <si>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</si>
  <si>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</si>
  <si>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</si>
  <si>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</si>
  <si>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</si>
  <si>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</si>
  <si>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</si>
  <si>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</si>
  <si>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</si>
  <si>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</si>
  <si>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</si>
  <si>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</si>
  <si>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</si>
  <si>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</si>
  <si>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</si>
  <si>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</si>
  <si>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</si>
  <si>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</si>
  <si>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</si>
  <si>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</si>
  <si>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</si>
  <si>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</si>
  <si>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</si>
  <si>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</si>
  <si>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</si>
  <si>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</si>
  <si>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</si>
  <si>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</si>
  <si>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</si>
  <si>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</si>
  <si>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</si>
  <si>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</si>
  <si>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</si>
  <si>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</si>
  <si>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</si>
  <si>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</si>
  <si>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</si>
  <si>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</si>
  <si>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</si>
  <si>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</si>
  <si>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</si>
  <si>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</si>
  <si>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</si>
  <si>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</si>
  <si>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</si>
  <si>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</si>
  <si>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</si>
  <si>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</si>
  <si>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</si>
  <si>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</si>
  <si>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</si>
  <si>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</si>
  <si>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</si>
  <si>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</si>
  <si>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</si>
  <si>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</si>
  <si>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</si>
  <si>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</si>
  <si>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</si>
  <si>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</si>
  <si>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</si>
  <si>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</si>
  <si>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</si>
  <si>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</si>
  <si>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</si>
  <si>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</si>
  <si>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</si>
  <si>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</si>
  <si>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</si>
  <si>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</si>
  <si>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</si>
  <si>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</si>
  <si>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</si>
  <si>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</si>
  <si>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</si>
  <si>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</si>
  <si>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</si>
  <si>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</si>
  <si>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</si>
  <si>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</si>
  <si>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</si>
  <si>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</si>
  <si>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</si>
  <si>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</si>
  <si>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</si>
  <si>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</si>
  <si>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</si>
  <si>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</si>
  <si>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</si>
  <si>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</si>
  <si>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</si>
  <si>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</si>
  <si>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</si>
  <si>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</si>
  <si>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</si>
  <si>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</si>
  <si>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</si>
  <si>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</si>
  <si>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</si>
  <si>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</si>
  <si>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</si>
  <si>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</si>
  <si>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</si>
  <si>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</si>
  <si>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</si>
  <si>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</si>
  <si>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</si>
  <si>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</si>
  <si>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</si>
  <si>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</si>
  <si>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</si>
  <si>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</si>
  <si>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</si>
  <si>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</si>
  <si>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</si>
  <si>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</si>
  <si>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</si>
  <si>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</si>
  <si>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</si>
  <si>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</si>
  <si>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</si>
  <si>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</si>
  <si>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</si>
  <si>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</si>
  <si>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</si>
  <si>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</si>
  <si>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</si>
  <si>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</si>
  <si>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</si>
  <si>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</si>
  <si>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</si>
  <si>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</si>
  <si>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</si>
  <si>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</si>
  <si>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</si>
  <si>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</si>
  <si>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</si>
  <si>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</si>
  <si>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</si>
  <si>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</si>
  <si>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</si>
  <si>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</si>
  <si>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</si>
  <si>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</si>
  <si>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</si>
  <si>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</si>
  <si>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</si>
  <si>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</si>
  <si>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</si>
  <si>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</si>
  <si>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</si>
  <si>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</si>
  <si>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</si>
  <si>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</si>
  <si>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</si>
  <si>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</si>
  <si>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</si>
  <si>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</si>
  <si>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</si>
  <si>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</si>
  <si>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</si>
  <si>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</si>
  <si>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</si>
  <si>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</si>
  <si>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</si>
  <si>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</si>
  <si>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</si>
  <si>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</si>
  <si>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</si>
  <si>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</si>
  <si>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</si>
  <si>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</si>
  <si>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</si>
  <si>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</si>
  <si>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</si>
  <si>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</si>
  <si>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</si>
  <si>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</si>
  <si>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</si>
  <si>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</si>
  <si>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</si>
  <si>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</si>
  <si>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</si>
  <si>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</si>
  <si>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</si>
  <si>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</si>
  <si>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</si>
  <si>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</si>
  <si>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</si>
  <si>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</si>
  <si>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</si>
  <si>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</si>
  <si>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</si>
  <si>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</si>
  <si>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</si>
  <si>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</si>
  <si>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</si>
  <si>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</si>
  <si>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</si>
  <si>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</si>
  <si>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</si>
  <si>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</si>
  <si>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</si>
  <si>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</si>
  <si>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</si>
  <si>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</si>
  <si>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</si>
  <si>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</si>
  <si>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</si>
  <si>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</si>
  <si>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</si>
  <si>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</si>
  <si>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</si>
  <si>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</si>
  <si>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</si>
  <si>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</si>
  <si>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</si>
  <si>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</si>
  <si>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</si>
  <si>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</si>
  <si>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</si>
  <si>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</si>
  <si>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</si>
  <si>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</si>
  <si>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</si>
  <si>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</si>
  <si>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</si>
  <si>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</si>
  <si>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</si>
  <si>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</si>
  <si>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</si>
  <si>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</si>
  <si>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</si>
  <si>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</si>
  <si>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</si>
  <si>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</si>
  <si>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</si>
  <si>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</si>
  <si>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</si>
  <si>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</si>
  <si>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</si>
  <si>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</si>
  <si>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</si>
  <si>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</si>
  <si>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</si>
  <si>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</si>
  <si>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</si>
  <si>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</si>
  <si>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</si>
  <si>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</si>
  <si>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</si>
  <si>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</si>
  <si>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</si>
  <si>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</si>
  <si>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</si>
  <si>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</si>
  <si>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</si>
  <si>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</si>
  <si>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</si>
  <si>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</si>
  <si>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</si>
  <si>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</si>
  <si>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</si>
  <si>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</si>
  <si>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</si>
  <si>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</si>
  <si>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</si>
  <si>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</si>
  <si>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</si>
  <si>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</si>
  <si>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</si>
  <si>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</si>
  <si>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</si>
  <si>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</si>
  <si>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</si>
  <si>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</si>
  <si>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</si>
  <si>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</si>
  <si>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</si>
  <si>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</si>
  <si>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</si>
  <si>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</si>
  <si>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</si>
  <si>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</si>
  <si>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</si>
  <si>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</si>
  <si>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</si>
  <si>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</si>
  <si>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</si>
  <si>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</si>
  <si>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</si>
  <si>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</si>
  <si>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</si>
  <si>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</si>
  <si>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</si>
  <si>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</si>
  <si>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</si>
  <si>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</si>
  <si>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</si>
  <si>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</si>
  <si>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</si>
  <si>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</si>
  <si>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</si>
  <si>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</si>
  <si>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</si>
  <si>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</si>
  <si>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</si>
  <si>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</si>
  <si>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</si>
  <si>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</si>
  <si>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</si>
  <si>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</si>
  <si>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</si>
  <si>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</si>
  <si>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</si>
  <si>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</si>
  <si>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</si>
  <si>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</si>
  <si>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</si>
  <si>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</si>
  <si>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</si>
  <si>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</si>
  <si>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</si>
  <si>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</si>
  <si>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</si>
  <si>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</si>
  <si>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</si>
  <si>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</si>
  <si>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</si>
  <si>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</si>
  <si>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</si>
  <si>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</si>
  <si>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</si>
  <si>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</si>
  <si>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</si>
  <si>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</si>
  <si>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</si>
  <si>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</si>
  <si>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</si>
  <si>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</si>
  <si>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</si>
  <si>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</si>
  <si>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</si>
  <si>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</si>
  <si>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</si>
  <si>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</si>
  <si>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</si>
  <si>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</si>
  <si>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</si>
  <si>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</si>
  <si>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</si>
  <si>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</si>
  <si>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</si>
  <si>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</si>
  <si>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</si>
  <si>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</si>
  <si>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</si>
  <si>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</si>
  <si>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</si>
  <si>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</si>
  <si>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</si>
  <si>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</si>
  <si>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</si>
  <si>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</si>
  <si>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</si>
  <si>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</si>
  <si>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</si>
  <si>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</si>
  <si>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</si>
  <si>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</si>
  <si>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</si>
  <si>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</si>
  <si>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</si>
  <si>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</si>
  <si>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</si>
  <si>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</si>
  <si>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</si>
  <si>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</si>
  <si>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</si>
  <si>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</si>
  <si>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</si>
  <si>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</si>
  <si>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</si>
  <si>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</si>
  <si>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</si>
  <si>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</si>
  <si>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</si>
  <si>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</si>
  <si>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</si>
  <si>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</si>
  <si>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</si>
  <si>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</si>
  <si>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</si>
  <si>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</si>
  <si>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</si>
  <si>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</si>
  <si>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</si>
  <si>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</si>
  <si>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</si>
  <si>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</si>
  <si>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</si>
  <si>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</si>
  <si>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</si>
  <si>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</si>
  <si>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</si>
  <si>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</si>
  <si>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</si>
  <si>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</si>
  <si>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</si>
  <si>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</si>
  <si>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</si>
  <si>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</si>
  <si>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</si>
  <si>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</si>
  <si>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</si>
  <si>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</si>
  <si>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</si>
  <si>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</si>
  <si>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</si>
  <si>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</si>
  <si>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</si>
  <si>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</si>
  <si>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</si>
  <si>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</si>
  <si>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</si>
  <si>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</si>
  <si>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</si>
  <si>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</si>
  <si>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</si>
  <si>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</si>
  <si>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</si>
  <si>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</si>
  <si>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</si>
  <si>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</si>
  <si>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</si>
  <si>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</si>
  <si>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</si>
  <si>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</si>
  <si>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</si>
  <si>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</si>
  <si>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</si>
  <si>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</si>
  <si>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</si>
  <si>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</si>
  <si>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</si>
  <si>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</si>
  <si>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</si>
  <si>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</si>
  <si>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</si>
  <si>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</si>
  <si>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</si>
  <si>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</si>
  <si>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</si>
  <si>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</si>
  <si>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</si>
  <si>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</si>
  <si>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</si>
  <si>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</si>
  <si>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</si>
  <si>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</si>
  <si>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</si>
  <si>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</si>
  <si>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</si>
  <si>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</si>
  <si>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</si>
  <si>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</si>
  <si>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</si>
  <si>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</si>
  <si>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</si>
  <si>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</si>
  <si>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</si>
  <si>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</si>
  <si>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</si>
  <si>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</si>
  <si>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</si>
  <si>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</si>
  <si>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</si>
  <si>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</si>
  <si>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</si>
  <si>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</si>
  <si>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</si>
  <si>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</si>
  <si>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</si>
  <si>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</si>
  <si>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</si>
  <si>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</si>
  <si>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</si>
  <si>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</si>
  <si>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</si>
  <si>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</si>
  <si>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</si>
  <si>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</si>
  <si>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</si>
  <si>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</si>
  <si>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</si>
  <si>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</si>
  <si>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</si>
  <si>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</si>
  <si>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</si>
  <si>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</si>
  <si>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</si>
  <si>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</si>
  <si>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</si>
  <si>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</si>
  <si>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</si>
  <si>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</si>
  <si>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</si>
  <si>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</si>
  <si>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</si>
  <si>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</si>
  <si>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</si>
  <si>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</si>
  <si>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</si>
  <si>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</si>
  <si>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</si>
  <si>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</si>
  <si>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</si>
  <si>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</si>
  <si>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</si>
  <si>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</si>
  <si>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</si>
  <si>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</si>
  <si>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</si>
  <si>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</si>
  <si>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</si>
  <si>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</si>
  <si>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</si>
  <si>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</si>
  <si>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</si>
  <si>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</si>
  <si>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</si>
  <si>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</si>
  <si>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</si>
  <si>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</si>
  <si>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</si>
  <si>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</si>
  <si>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</si>
  <si>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</si>
  <si>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</si>
  <si>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</si>
  <si>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</si>
  <si>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</si>
  <si>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</si>
  <si>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</si>
  <si>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</si>
  <si>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</si>
  <si>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</si>
  <si>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</si>
  <si>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</si>
  <si>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</si>
  <si>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</si>
  <si>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</si>
  <si>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</si>
  <si>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</si>
  <si>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</si>
  <si>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</si>
  <si>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</si>
  <si>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</si>
  <si>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</si>
  <si>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</si>
  <si>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</si>
  <si>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</si>
  <si>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</si>
  <si>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</si>
  <si>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</si>
  <si>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</si>
  <si>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</si>
  <si>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</si>
  <si>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</si>
  <si>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</si>
  <si>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</si>
  <si>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</si>
  <si>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</si>
  <si>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</si>
  <si>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</si>
  <si>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</si>
  <si>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</si>
  <si>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</si>
  <si>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</si>
  <si>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</si>
  <si>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</si>
  <si>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</si>
  <si>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</si>
  <si>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</si>
  <si>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</si>
  <si>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</si>
  <si>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</si>
  <si>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</si>
  <si>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</si>
  <si>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</si>
  <si>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</si>
  <si>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</si>
  <si>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</si>
  <si>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</si>
  <si>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</si>
  <si>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</si>
  <si>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</si>
  <si>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</si>
  <si>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</si>
  <si>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</si>
  <si>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</si>
  <si>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</si>
  <si>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</si>
  <si>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</si>
  <si>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</si>
  <si>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</si>
  <si>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</si>
  <si>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</si>
  <si>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</si>
  <si>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</si>
  <si>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</si>
  <si>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</si>
  <si>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</si>
  <si>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</si>
  <si>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</si>
  <si>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</si>
  <si>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</si>
  <si>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</si>
  <si>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</si>
  <si>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</si>
  <si>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</si>
  <si>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</si>
  <si>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</si>
  <si>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</si>
  <si>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</si>
  <si>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</si>
  <si>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</si>
  <si>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</si>
  <si>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</si>
  <si>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</si>
  <si>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</si>
  <si>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</si>
  <si>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</si>
  <si>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</si>
  <si>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</si>
  <si>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</si>
  <si>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</si>
  <si>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</si>
  <si>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</si>
  <si>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</si>
  <si>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</si>
  <si>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</si>
  <si>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</si>
  <si>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</si>
  <si>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</si>
  <si>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</si>
  <si>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</si>
  <si>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</si>
  <si>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</si>
  <si>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</si>
  <si>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</si>
  <si>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</si>
  <si>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</si>
  <si>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</si>
  <si>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</si>
  <si>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</si>
  <si>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</si>
  <si>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</si>
  <si>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</si>
  <si>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</si>
  <si>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</si>
  <si>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</si>
  <si>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</si>
  <si>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</si>
  <si>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</si>
  <si>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</si>
  <si>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</si>
  <si>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</si>
  <si>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</si>
  <si>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</si>
  <si>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</si>
  <si>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</si>
  <si>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</si>
  <si>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</si>
  <si>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</si>
  <si>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</si>
  <si>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</si>
  <si>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</si>
  <si>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</si>
  <si>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</si>
  <si>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</si>
  <si>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</si>
  <si>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</si>
  <si>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</si>
  <si>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</si>
  <si>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</si>
  <si>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</si>
  <si>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</si>
  <si>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</si>
  <si>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</si>
  <si>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</si>
  <si>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</si>
  <si>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</si>
  <si>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</si>
  <si>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</si>
  <si>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</si>
  <si>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</si>
  <si>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</si>
  <si>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</si>
  <si>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</si>
  <si>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</si>
  <si>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</si>
  <si>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</si>
  <si>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</si>
  <si>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</si>
  <si>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</si>
  <si>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</si>
  <si>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</si>
  <si>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</si>
  <si>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</si>
  <si>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</si>
  <si>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</si>
  <si>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</si>
  <si>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</si>
  <si>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</si>
  <si>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</si>
  <si>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</si>
  <si>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</si>
  <si>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</si>
  <si>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</si>
  <si>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</si>
  <si>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</si>
  <si>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</si>
  <si>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</si>
  <si>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</si>
  <si>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</si>
  <si>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</si>
  <si>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</si>
  <si>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</si>
  <si>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</si>
  <si>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</si>
  <si>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</si>
  <si>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</si>
  <si>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</si>
  <si>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</si>
  <si>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</si>
  <si>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</si>
  <si>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</si>
  <si>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</si>
  <si>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</si>
  <si>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</si>
  <si>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</si>
  <si>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</si>
  <si>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</si>
  <si>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</si>
  <si>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</si>
  <si>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</si>
  <si>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</si>
  <si>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</si>
  <si>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</si>
  <si>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</si>
  <si>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</si>
  <si>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</si>
  <si>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</si>
  <si>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</si>
  <si>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</si>
  <si>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</si>
  <si>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</si>
  <si>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</si>
  <si>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</si>
  <si>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</si>
  <si>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</si>
  <si>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</si>
  <si>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</si>
  <si>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</si>
  <si>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</si>
  <si>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</si>
  <si>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</si>
  <si>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</si>
  <si>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</si>
  <si>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</si>
  <si>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</si>
  <si>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</si>
  <si>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</si>
  <si>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</si>
  <si>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</si>
  <si>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</si>
  <si>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</si>
  <si>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</si>
  <si>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</si>
  <si>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</si>
  <si>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</si>
  <si>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</si>
  <si>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</si>
  <si>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</si>
  <si>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</si>
  <si>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</si>
  <si>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</si>
  <si>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</si>
  <si>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</si>
  <si>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</si>
  <si>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</si>
  <si>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</si>
  <si>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</si>
  <si>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</si>
  <si>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</si>
  <si>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</si>
  <si>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</si>
  <si>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</si>
  <si>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</si>
  <si>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</si>
  <si>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</si>
  <si>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</si>
  <si>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</si>
  <si>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</si>
  <si>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</si>
  <si>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</si>
  <si>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</si>
  <si>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</si>
  <si>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</si>
  <si>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</si>
  <si>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</si>
  <si>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</si>
  <si>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</si>
  <si>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</si>
  <si>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</si>
  <si>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</si>
  <si>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</si>
  <si>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</si>
  <si>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</si>
  <si>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</si>
  <si>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</si>
  <si>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</si>
  <si>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</si>
  <si>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</si>
  <si>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</si>
  <si>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</si>
  <si>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</si>
  <si>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</si>
  <si>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</si>
  <si>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</si>
  <si>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</si>
  <si>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</si>
  <si>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</si>
  <si>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</si>
  <si>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</si>
  <si>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</si>
  <si>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</si>
  <si>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</si>
  <si>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</si>
  <si>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</si>
  <si>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</si>
  <si>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</si>
  <si>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</si>
  <si>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</si>
  <si>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</si>
  <si>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</si>
  <si>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</si>
  <si>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</si>
  <si>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</si>
  <si>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</si>
  <si>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</si>
  <si>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</si>
  <si>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</si>
  <si>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</si>
  <si>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</si>
  <si>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</si>
  <si>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</si>
  <si>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</si>
  <si>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</si>
  <si>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</si>
  <si>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</si>
  <si>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</si>
  <si>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</si>
  <si>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</si>
  <si>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</si>
  <si>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</si>
  <si>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</si>
  <si>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</si>
  <si>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</si>
  <si>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</si>
  <si>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</si>
  <si>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</si>
  <si>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</si>
  <si>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</si>
  <si>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</si>
  <si>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</si>
  <si>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</si>
  <si>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</si>
  <si>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</si>
  <si>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</si>
  <si>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</si>
  <si>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</si>
  <si>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</si>
  <si>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</si>
  <si>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</si>
  <si>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</si>
  <si>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</si>
  <si>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</si>
  <si>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</si>
  <si>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</si>
  <si>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</si>
  <si>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</si>
  <si>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</si>
  <si>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</si>
  <si>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</si>
  <si>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</si>
  <si>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</si>
  <si>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</si>
  <si>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</si>
  <si>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</si>
  <si>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</si>
  <si>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</si>
  <si>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</si>
  <si>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</si>
  <si>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</si>
  <si>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</si>
  <si>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</si>
  <si>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</si>
  <si>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</si>
  <si>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</si>
  <si>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</si>
  <si>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</si>
  <si>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</si>
  <si>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</si>
  <si>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</si>
  <si>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</si>
  <si>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</si>
  <si>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</si>
  <si>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</si>
  <si>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</si>
  <si>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</si>
  <si>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</si>
  <si>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</si>
  <si>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</si>
  <si>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</si>
  <si>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</si>
  <si>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</si>
  <si>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</si>
  <si>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</si>
  <si>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</si>
  <si>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</si>
  <si>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</si>
  <si>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</si>
  <si>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</si>
  <si>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</si>
  <si>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</si>
  <si>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</si>
  <si>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</si>
  <si>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</si>
  <si>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</si>
  <si>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</si>
  <si>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</si>
  <si>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</si>
  <si>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</si>
  <si>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</si>
  <si>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</si>
  <si>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</si>
  <si>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</si>
  <si>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</si>
  <si>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</si>
  <si>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</si>
  <si>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</si>
  <si>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</si>
  <si>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</si>
  <si>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</si>
  <si>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</si>
  <si>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</si>
  <si>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</si>
  <si>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</si>
  <si>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</si>
  <si>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</si>
  <si>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</si>
  <si>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</si>
  <si>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</si>
  <si>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</si>
  <si>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</si>
  <si>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</si>
  <si>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</si>
  <si>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</si>
  <si>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</si>
  <si>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</si>
  <si>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</si>
  <si>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</si>
  <si>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</si>
  <si>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</si>
  <si>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</si>
  <si>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</si>
  <si>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</si>
  <si>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</si>
  <si>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</si>
  <si>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</si>
  <si>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</si>
  <si>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</si>
  <si>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</si>
  <si>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</si>
  <si>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</si>
  <si>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</si>
  <si>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</si>
  <si>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</si>
  <si>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</si>
  <si>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</si>
  <si>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</si>
  <si>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</si>
  <si>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</si>
  <si>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</si>
  <si>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</si>
  <si>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</si>
  <si>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</si>
  <si>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</si>
  <si>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</si>
  <si>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</si>
  <si>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</si>
  <si>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</si>
  <si>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</si>
  <si>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</si>
  <si>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</si>
  <si>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</si>
  <si>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</si>
  <si>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</si>
  <si>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</si>
  <si>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</si>
  <si>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</si>
  <si>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</si>
  <si>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</si>
  <si>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</si>
  <si>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</si>
  <si>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</si>
  <si>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</si>
  <si>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</si>
  <si>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</si>
  <si>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</si>
  <si>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</si>
  <si>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</si>
  <si>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</si>
  <si>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</si>
  <si>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</si>
  <si>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</si>
  <si>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</si>
  <si>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</si>
  <si>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</si>
  <si>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</si>
  <si>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</si>
  <si>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</si>
  <si>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</si>
  <si>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</si>
  <si>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</si>
  <si>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</si>
  <si>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</si>
  <si>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</si>
  <si>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</si>
  <si>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</si>
  <si>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</si>
  <si>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</si>
  <si>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</si>
  <si>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</si>
  <si>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</si>
  <si>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</si>
  <si>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</si>
  <si>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</si>
  <si>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</si>
  <si>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</si>
  <si>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</si>
  <si>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</si>
  <si>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</si>
  <si>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</si>
  <si>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</si>
  <si>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</si>
  <si>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</si>
  <si>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</si>
  <si>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</si>
  <si>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</si>
  <si>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</si>
  <si>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</si>
  <si>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</si>
  <si>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</si>
  <si>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</si>
  <si>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</si>
  <si>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</si>
  <si>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</si>
  <si>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</si>
  <si>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</si>
  <si>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</si>
  <si>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</si>
  <si>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</si>
  <si>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</si>
  <si>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</si>
  <si>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</si>
  <si>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</si>
  <si>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</si>
  <si>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</si>
  <si>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</si>
  <si>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</si>
  <si>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</si>
  <si>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</si>
  <si>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</si>
  <si>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</si>
  <si>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</si>
  <si>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</si>
  <si>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</si>
  <si>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</si>
  <si>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</si>
  <si>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</si>
  <si>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</si>
  <si>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</si>
  <si>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</si>
  <si>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</si>
  <si>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</si>
  <si>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</si>
  <si>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</si>
  <si>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</si>
  <si>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</si>
  <si>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</si>
  <si>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</si>
  <si>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</si>
  <si>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</si>
  <si>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</si>
  <si>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</si>
  <si>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</si>
  <si>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</si>
  <si>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</si>
  <si>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</si>
  <si>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</si>
  <si>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</si>
  <si>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</si>
  <si>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</si>
  <si>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</si>
  <si>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</si>
  <si>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</si>
  <si>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</si>
  <si>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</si>
  <si>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</si>
  <si>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</si>
  <si>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</si>
  <si>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</si>
  <si>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</si>
  <si>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</si>
  <si>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</si>
  <si>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</si>
  <si>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</si>
  <si>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</si>
  <si>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</si>
  <si>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</si>
  <si>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</si>
  <si>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</si>
  <si>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</si>
  <si>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</si>
  <si>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</si>
  <si>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</si>
  <si>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</si>
  <si>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</si>
  <si>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</si>
  <si>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</si>
  <si>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</si>
  <si>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</si>
  <si>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</si>
  <si>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</si>
  <si>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</si>
  <si>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</si>
  <si>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</si>
  <si>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</si>
  <si>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</si>
  <si>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</si>
  <si>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</si>
  <si>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</si>
  <si>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</si>
  <si>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</si>
  <si>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</si>
  <si>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</si>
  <si>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</si>
  <si>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</si>
  <si>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</si>
  <si>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</si>
  <si>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</si>
  <si>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</si>
  <si>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</si>
  <si>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</si>
  <si>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</si>
  <si>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</si>
  <si>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</si>
  <si>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</si>
  <si>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</si>
  <si>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</si>
  <si>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</si>
  <si>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</si>
  <si>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</si>
  <si>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</si>
  <si>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</si>
  <si>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</si>
  <si>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</si>
  <si>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</si>
  <si>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</si>
  <si>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</si>
  <si>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</si>
  <si>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</si>
  <si>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</si>
  <si>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</si>
  <si>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</si>
  <si>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</si>
  <si>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</si>
  <si>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</si>
  <si>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</si>
  <si>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</si>
  <si>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</si>
  <si>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</si>
  <si>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</si>
  <si>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</si>
  <si>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</si>
  <si>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</si>
  <si>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</si>
  <si>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</si>
  <si>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</si>
  <si>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</si>
  <si>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</si>
  <si>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</si>
  <si>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</si>
  <si>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</si>
  <si>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</si>
  <si>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</si>
  <si>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</si>
  <si>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</si>
  <si>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</si>
  <si>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</si>
  <si>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</si>
  <si>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</si>
  <si>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</si>
  <si>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</si>
  <si>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</si>
  <si>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</si>
  <si>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</si>
  <si>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</si>
  <si>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</si>
  <si>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</si>
  <si>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</si>
  <si>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</si>
  <si>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</si>
  <si>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</si>
  <si>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</si>
  <si>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</si>
  <si>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</si>
  <si>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</si>
  <si>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</si>
  <si>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</si>
  <si>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</si>
  <si>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</si>
  <si>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</si>
  <si>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</si>
  <si>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</si>
  <si>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</si>
  <si>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</si>
  <si>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</si>
  <si>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</si>
  <si>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</si>
  <si>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</si>
  <si>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</si>
  <si>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</si>
  <si>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</si>
  <si>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</si>
  <si>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</si>
  <si>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</si>
  <si>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</si>
  <si>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</si>
  <si>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</si>
  <si>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</si>
  <si>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</si>
  <si>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</si>
  <si>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</si>
  <si>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</si>
  <si>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</si>
  <si>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</si>
  <si>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</si>
  <si>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</si>
  <si>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</si>
  <si>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</si>
  <si>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</si>
  <si>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</si>
  <si>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</si>
  <si>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</si>
  <si>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</si>
  <si>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</si>
  <si>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</si>
  <si>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</si>
  <si>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</si>
  <si>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</si>
  <si>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</si>
  <si>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</si>
  <si>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</si>
  <si>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</si>
  <si>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</si>
  <si>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</si>
  <si>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</si>
  <si>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</si>
  <si>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</si>
  <si>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</si>
  <si>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</si>
  <si>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</si>
  <si>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</si>
  <si>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</si>
  <si>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</si>
  <si>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</si>
  <si>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</si>
  <si>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</si>
  <si>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</si>
  <si>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</si>
  <si>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</si>
  <si>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</si>
  <si>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</si>
  <si>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</si>
  <si>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</si>
  <si>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</si>
  <si>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</si>
  <si>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</si>
  <si>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</si>
  <si>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</si>
  <si>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</si>
  <si>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</si>
  <si>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</si>
  <si>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</si>
  <si>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</si>
  <si>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</si>
  <si>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</si>
  <si>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</si>
  <si>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</si>
  <si>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</si>
  <si>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</si>
  <si>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</si>
  <si>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</si>
  <si>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</si>
  <si>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</si>
  <si>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</si>
  <si>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</si>
  <si>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</si>
  <si>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</si>
  <si>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</si>
  <si>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</si>
  <si>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</si>
  <si>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</si>
  <si>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</si>
  <si>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</si>
  <si>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</si>
  <si>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</si>
  <si>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</si>
  <si>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</si>
  <si>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</si>
  <si>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</si>
  <si>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</si>
  <si>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</si>
  <si>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</si>
  <si>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</si>
  <si>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</si>
  <si>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</si>
  <si>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</si>
  <si>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</si>
  <si>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</si>
  <si>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</si>
  <si>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</si>
  <si>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</si>
  <si>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</si>
  <si>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</si>
  <si>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</si>
  <si>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</si>
  <si>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</si>
  <si>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</si>
  <si>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</si>
  <si>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</si>
  <si>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</si>
  <si>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</si>
  <si>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</si>
  <si>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</si>
  <si>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</si>
  <si>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</si>
  <si>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</si>
  <si>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</si>
  <si>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</si>
  <si>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</si>
  <si>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</si>
  <si>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</si>
  <si>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</si>
  <si>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</si>
  <si>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</si>
  <si>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</si>
  <si>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</si>
  <si>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</si>
  <si>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</si>
  <si>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</si>
  <si>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</si>
  <si>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</si>
  <si>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</si>
  <si>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</si>
  <si>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</si>
  <si>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</si>
  <si>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</si>
  <si>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</si>
  <si>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</si>
  <si>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</si>
  <si>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</si>
  <si>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</si>
  <si>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</si>
  <si>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</si>
  <si>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</si>
  <si>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</si>
  <si>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</si>
  <si>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</si>
  <si>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</si>
  <si>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</si>
  <si>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</si>
  <si>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</si>
  <si>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</si>
  <si>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</si>
  <si>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</si>
  <si>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</si>
  <si>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</si>
  <si>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</si>
  <si>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</si>
  <si>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</si>
  <si>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</si>
  <si>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</si>
  <si>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</si>
  <si>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</si>
  <si>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</si>
  <si>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</si>
  <si>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</si>
  <si>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</si>
  <si>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</si>
  <si>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</si>
  <si>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</si>
  <si>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</si>
  <si>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</si>
  <si>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</si>
  <si>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</si>
  <si>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</si>
  <si>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</si>
  <si>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</si>
  <si>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</si>
  <si>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</si>
  <si>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</si>
  <si>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</si>
  <si>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</si>
  <si>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</si>
  <si>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</si>
  <si>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</si>
  <si>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</si>
  <si>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</si>
  <si>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</si>
  <si>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</si>
  <si>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</si>
  <si>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</si>
  <si>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</si>
  <si>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</si>
  <si>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</si>
  <si>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</si>
  <si>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</si>
  <si>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</si>
  <si>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</si>
  <si>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</si>
  <si>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</si>
  <si>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</si>
  <si>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</si>
  <si>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</si>
  <si>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</si>
  <si>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</si>
  <si>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</si>
  <si>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</si>
  <si>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</si>
  <si>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</si>
  <si>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</si>
  <si>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</si>
  <si>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</si>
  <si>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</si>
  <si>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</si>
  <si>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</si>
  <si>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</si>
  <si>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</si>
  <si>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</si>
  <si>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</si>
  <si>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</si>
  <si>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</si>
  <si>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</si>
  <si>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</si>
  <si>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</si>
  <si>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</si>
  <si>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</si>
  <si>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</si>
  <si>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</si>
  <si>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</si>
  <si>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</si>
  <si>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</si>
  <si>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</si>
  <si>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</si>
  <si>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</si>
  <si>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</si>
  <si>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</si>
  <si>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</si>
  <si>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</si>
  <si>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</si>
  <si>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</si>
  <si>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</si>
  <si>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</si>
  <si>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</si>
  <si>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</si>
  <si>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</si>
  <si>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</si>
  <si>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</si>
  <si>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</si>
  <si>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</si>
  <si>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</si>
  <si>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</si>
  <si>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</si>
  <si>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</si>
  <si>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</si>
  <si>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</si>
  <si>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</si>
  <si>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</si>
  <si>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</si>
  <si>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</si>
  <si>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</si>
  <si>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</si>
  <si>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</si>
  <si>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</si>
  <si>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</si>
  <si>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</si>
  <si>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</si>
  <si>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</si>
  <si>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</si>
  <si>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</si>
  <si>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</si>
  <si>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</si>
  <si>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</si>
  <si>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</si>
  <si>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</si>
  <si>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</si>
  <si>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</si>
  <si>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</si>
  <si>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</si>
  <si>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</si>
  <si>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</si>
  <si>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</si>
  <si>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</si>
  <si>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</si>
  <si>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</si>
  <si>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</si>
  <si>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</si>
  <si>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</si>
  <si>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</si>
  <si>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</si>
  <si>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</si>
  <si>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</si>
  <si>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</si>
  <si>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</si>
  <si>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</si>
  <si>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</si>
  <si>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</si>
  <si>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</si>
  <si>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</si>
  <si>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</si>
  <si>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</si>
  <si>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</si>
  <si>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</si>
  <si>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</si>
  <si>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</si>
  <si>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</si>
  <si>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</si>
  <si>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</si>
  <si>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</si>
  <si>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</si>
  <si>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</si>
  <si>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</si>
  <si>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</si>
  <si>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</si>
  <si>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</si>
  <si>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</si>
  <si>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</si>
  <si>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</si>
  <si>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</si>
  <si>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</si>
  <si>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</si>
  <si>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</si>
  <si>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</si>
  <si>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</si>
  <si>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</si>
  <si>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</si>
  <si>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</si>
  <si>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</si>
  <si>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</si>
  <si>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</si>
  <si>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</si>
  <si>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</si>
  <si>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</si>
  <si>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</si>
  <si>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</si>
  <si>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</si>
  <si>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</si>
  <si>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</si>
  <si>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</si>
  <si>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</si>
  <si>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</si>
  <si>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</si>
  <si>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</si>
  <si>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</si>
  <si>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</si>
  <si>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</si>
  <si>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</si>
  <si>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</si>
  <si>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</si>
  <si>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</si>
  <si>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</si>
  <si>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</si>
  <si>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</si>
  <si>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</si>
  <si>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</si>
  <si>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</si>
  <si>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</si>
  <si>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</si>
  <si>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</si>
  <si>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</si>
  <si>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</si>
  <si>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</si>
  <si>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</si>
  <si>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</si>
  <si>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</si>
  <si>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</si>
  <si>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</si>
  <si>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</si>
  <si>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</si>
  <si>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</si>
  <si>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</si>
  <si>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</si>
  <si>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</si>
  <si>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</si>
  <si>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</si>
  <si>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</si>
  <si>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</si>
  <si>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</si>
  <si>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</si>
  <si>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</si>
  <si>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</si>
  <si>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</si>
  <si>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</si>
  <si>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</si>
  <si>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</si>
  <si>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</si>
  <si>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</si>
  <si>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</si>
  <si>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</si>
  <si>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</si>
  <si>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</si>
  <si>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</si>
  <si>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</si>
  <si>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</si>
  <si>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</si>
  <si>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</si>
  <si>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</si>
  <si>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</si>
  <si>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</si>
  <si>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</si>
  <si>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</si>
  <si>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</si>
  <si>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</si>
  <si>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</si>
  <si>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</si>
  <si>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</si>
  <si>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</si>
  <si>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</si>
  <si>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</si>
  <si>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</si>
  <si>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</si>
  <si>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</si>
  <si>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</si>
  <si>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</si>
  <si>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</si>
  <si>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</si>
  <si>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</si>
  <si>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</si>
  <si>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</si>
  <si>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</si>
  <si>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</si>
  <si>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</si>
  <si>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</si>
  <si>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</si>
  <si>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</si>
  <si>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</si>
  <si>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</si>
  <si>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</si>
  <si>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</si>
  <si>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</si>
  <si>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</si>
  <si>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</si>
  <si>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</si>
  <si>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</si>
  <si>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</si>
  <si>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</si>
  <si>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</si>
  <si>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</si>
  <si>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</si>
  <si>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</si>
  <si>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</si>
  <si>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</si>
  <si>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</si>
  <si>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</si>
  <si>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</si>
  <si>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</si>
  <si>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</si>
  <si>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</si>
  <si>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</si>
  <si>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</si>
  <si>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</si>
  <si>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</si>
  <si>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</si>
  <si>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</si>
  <si>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</si>
  <si>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</si>
  <si>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</si>
  <si>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</si>
  <si>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</si>
  <si>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</si>
  <si>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</si>
  <si>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</si>
  <si>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</si>
  <si>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</si>
  <si>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</si>
  <si>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</si>
  <si>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</si>
  <si>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</si>
  <si>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</si>
  <si>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</si>
  <si>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</si>
  <si>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</si>
  <si>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</si>
  <si>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</si>
  <si>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</si>
  <si>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</si>
  <si>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</si>
  <si>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</si>
  <si>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</si>
  <si>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</si>
  <si>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</si>
  <si>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</si>
  <si>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</si>
  <si>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</si>
  <si>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</si>
  <si>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</si>
  <si>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</si>
  <si>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</si>
  <si>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</si>
  <si>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</si>
  <si>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</si>
  <si>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</si>
  <si>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</si>
  <si>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</si>
  <si>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</si>
  <si>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</si>
  <si>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</si>
  <si>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</si>
  <si>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</si>
  <si>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</si>
  <si>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</si>
  <si>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</si>
  <si>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</si>
  <si>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</si>
  <si>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</si>
  <si>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</si>
  <si>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</si>
  <si>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</si>
  <si>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</si>
  <si>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</si>
  <si>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</si>
  <si>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</si>
  <si>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</si>
  <si>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</si>
  <si>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</si>
  <si>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</si>
  <si>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</si>
  <si>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</si>
  <si>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</si>
  <si>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</si>
  <si>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</si>
  <si>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</si>
  <si>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</si>
  <si>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</si>
  <si>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</si>
  <si>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</si>
  <si>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</si>
  <si>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</si>
  <si>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</si>
  <si>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</si>
  <si>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</si>
  <si>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</si>
  <si>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</si>
  <si>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</si>
  <si>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</si>
  <si>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</si>
  <si>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</si>
  <si>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</si>
  <si>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</si>
  <si>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</si>
  <si>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</si>
  <si>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</si>
  <si>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</si>
  <si>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</si>
  <si>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</si>
  <si>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</si>
  <si>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</si>
  <si>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</si>
  <si>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</si>
  <si>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</si>
  <si>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</si>
  <si>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</si>
  <si>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</si>
  <si>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</si>
  <si>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</si>
  <si>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</si>
  <si>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</si>
  <si>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</si>
  <si>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</si>
  <si>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</si>
  <si>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</si>
  <si>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</si>
  <si>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</si>
  <si>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</si>
  <si>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</si>
  <si>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</si>
  <si>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</si>
  <si>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</si>
  <si>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</si>
  <si>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</si>
  <si>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</si>
  <si>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</si>
  <si>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</si>
  <si>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</si>
  <si>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</si>
  <si>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</si>
  <si>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</si>
  <si>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</si>
  <si>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</si>
  <si>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</si>
  <si>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</si>
  <si>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</si>
  <si>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</si>
  <si>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</si>
  <si>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</si>
  <si>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</si>
  <si>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</si>
  <si>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</si>
  <si>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</si>
  <si>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</si>
  <si>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</si>
  <si>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</si>
  <si>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</si>
  <si>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</si>
  <si>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</si>
  <si>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</si>
  <si>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</si>
  <si>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</si>
  <si>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</si>
  <si>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</si>
  <si>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</si>
  <si>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</si>
  <si>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</si>
  <si>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</si>
  <si>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</si>
  <si>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</si>
  <si>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</si>
  <si>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</si>
  <si>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</si>
  <si>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</si>
  <si>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</si>
  <si>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</si>
  <si>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</si>
  <si>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</si>
  <si>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</si>
  <si>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</si>
  <si>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</si>
  <si>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</si>
  <si>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</si>
  <si>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</si>
  <si>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</si>
  <si>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</si>
  <si>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</si>
  <si>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</si>
  <si>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</si>
  <si>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</si>
  <si>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</si>
  <si>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</si>
  <si>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</si>
  <si>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</si>
  <si>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</si>
  <si>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</si>
  <si>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</si>
  <si>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</si>
  <si>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</si>
  <si>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</si>
  <si>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</si>
  <si>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</si>
  <si>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</si>
  <si>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</si>
  <si>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</si>
  <si>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</si>
  <si>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</si>
  <si>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</si>
  <si>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</si>
  <si>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</si>
  <si>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</si>
  <si>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</si>
  <si>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</si>
  <si>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</si>
  <si>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</si>
  <si>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</si>
  <si>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</si>
  <si>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</si>
  <si>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</si>
  <si>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</si>
  <si>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</si>
  <si>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</si>
  <si>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</si>
  <si>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</si>
  <si>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</si>
  <si>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</si>
  <si>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</si>
  <si>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</si>
  <si>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</si>
  <si>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</si>
  <si>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</si>
  <si>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</si>
  <si>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</si>
  <si>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</si>
  <si>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</si>
  <si>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</si>
  <si>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</si>
  <si>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</si>
  <si>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</si>
  <si>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</si>
  <si>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</si>
  <si>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</si>
  <si>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</si>
  <si>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</si>
  <si>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</si>
  <si>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</si>
  <si>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</si>
  <si>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</si>
  <si>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</si>
  <si>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</si>
  <si>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</si>
  <si>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</si>
  <si>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</si>
  <si>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</si>
  <si>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</si>
  <si>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</si>
  <si>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</si>
  <si>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</si>
  <si>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</si>
  <si>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</si>
  <si>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</si>
  <si>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</si>
  <si>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</si>
  <si>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</si>
  <si>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</si>
  <si>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</si>
  <si>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</si>
  <si>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</si>
  <si>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</si>
  <si>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</si>
  <si>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</si>
  <si>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</si>
  <si>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</si>
  <si>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</si>
  <si>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</si>
  <si>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</si>
  <si>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</si>
  <si>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</si>
  <si>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</si>
  <si>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</si>
  <si>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</si>
  <si>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</si>
  <si>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</si>
  <si>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</si>
  <si>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</si>
  <si>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</si>
  <si>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</si>
  <si>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</si>
  <si>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</si>
  <si>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</si>
  <si>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</si>
  <si>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</si>
  <si>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</si>
  <si>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</si>
  <si>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</si>
  <si>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</si>
  <si>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</si>
  <si>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</si>
  <si>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</si>
  <si>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</si>
  <si>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</si>
  <si>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</si>
  <si>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</si>
  <si>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</si>
  <si>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</si>
  <si>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</si>
  <si>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</si>
  <si>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</si>
  <si>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</si>
  <si>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</si>
  <si>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</si>
  <si>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</si>
  <si>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</si>
  <si>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</si>
  <si>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</si>
  <si>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</si>
  <si>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</si>
  <si>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</si>
  <si>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</si>
  <si>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</si>
  <si>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</si>
  <si>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</si>
  <si>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</si>
  <si>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</si>
  <si>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</si>
  <si>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</si>
  <si>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</si>
  <si>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</si>
  <si>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</si>
  <si>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</si>
  <si>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</si>
  <si>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</si>
  <si>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</si>
  <si>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</si>
  <si>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</si>
  <si>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</si>
  <si>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</si>
  <si>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</si>
  <si>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</si>
  <si>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</si>
  <si>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</si>
  <si>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</si>
  <si>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</si>
  <si>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</si>
  <si>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</si>
  <si>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</si>
  <si>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</si>
  <si>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</si>
  <si>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</si>
  <si>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</si>
  <si>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</si>
  <si>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</si>
  <si>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</si>
  <si>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</si>
  <si>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</si>
  <si>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</si>
  <si>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</si>
  <si>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</si>
  <si>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</si>
  <si>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</si>
  <si>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</si>
  <si>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</si>
  <si>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</si>
  <si>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</si>
  <si>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</si>
  <si>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</si>
  <si>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</si>
  <si>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</si>
  <si>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</si>
  <si>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</si>
  <si>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</si>
  <si>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</si>
  <si>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</si>
  <si>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</si>
  <si>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</si>
  <si>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</si>
  <si>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</si>
  <si>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</si>
  <si>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</si>
  <si>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</si>
  <si>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</si>
  <si>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</si>
  <si>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</si>
  <si>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</si>
  <si>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</si>
  <si>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</si>
  <si>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</si>
  <si>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</si>
  <si>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</si>
  <si>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</si>
  <si>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</si>
  <si>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</si>
  <si>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</si>
  <si>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</si>
  <si>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</si>
  <si>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</si>
  <si>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</si>
  <si>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</si>
  <si>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</si>
  <si>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</si>
  <si>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</si>
  <si>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</si>
  <si>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</si>
  <si>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</si>
  <si>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</si>
  <si>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</si>
  <si>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</si>
  <si>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</si>
  <si>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</si>
  <si>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</si>
  <si>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</si>
  <si>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</si>
  <si>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</si>
  <si>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</si>
  <si>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</si>
  <si>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</si>
  <si>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</si>
  <si>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</si>
  <si>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</si>
  <si>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</si>
  <si>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</si>
  <si>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</si>
  <si>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</si>
  <si>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</si>
  <si>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</si>
  <si>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</si>
  <si>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</si>
  <si>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</si>
  <si>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</si>
  <si>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</si>
  <si>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</si>
  <si>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</si>
  <si>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</si>
  <si>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</si>
  <si>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</si>
  <si>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</si>
  <si>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</si>
  <si>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</si>
  <si>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</si>
  <si>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</si>
  <si>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</si>
  <si>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</si>
  <si>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</si>
  <si>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</si>
  <si>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</si>
  <si>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</si>
  <si>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</si>
  <si>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</si>
  <si>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</si>
  <si>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</si>
  <si>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</si>
  <si>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</si>
  <si>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</si>
  <si>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</si>
  <si>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</si>
  <si>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</si>
  <si>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</si>
  <si>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</si>
  <si>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</si>
  <si>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</si>
  <si>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</si>
  <si>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</si>
  <si>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</si>
  <si>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</si>
  <si>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</si>
  <si>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</si>
  <si>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</si>
  <si>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</si>
  <si>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</si>
  <si>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</si>
  <si>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</si>
  <si>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</si>
  <si>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</si>
  <si>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</si>
  <si>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</si>
  <si>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</si>
  <si>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</si>
  <si>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</si>
  <si>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</si>
  <si>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</si>
  <si>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</si>
  <si>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</si>
  <si>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</si>
  <si>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</si>
  <si>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</si>
  <si>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</si>
  <si>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</si>
  <si>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</si>
  <si>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</si>
  <si>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</si>
  <si>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</si>
  <si>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</si>
  <si>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</si>
  <si>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</si>
  <si>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</si>
  <si>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</si>
  <si>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</si>
  <si>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</si>
  <si>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</si>
  <si>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</si>
  <si>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</si>
  <si>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</si>
  <si>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</si>
  <si>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</si>
  <si>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</si>
  <si>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</si>
  <si>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</si>
  <si>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</si>
  <si>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</si>
  <si>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</si>
  <si>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</si>
  <si>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</si>
  <si>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</si>
  <si>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</si>
  <si>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</si>
  <si>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</si>
  <si>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</si>
  <si>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</si>
  <si>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</si>
  <si>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</si>
  <si>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</si>
  <si>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</si>
  <si>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</si>
  <si>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</si>
  <si>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</si>
  <si>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</si>
  <si>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</si>
  <si>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</si>
  <si>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</si>
  <si>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</si>
  <si>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</si>
  <si>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</si>
  <si>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</si>
  <si>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</si>
  <si>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</si>
  <si>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</si>
  <si>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</si>
  <si>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</si>
  <si>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</si>
  <si>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</si>
  <si>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</si>
  <si>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</si>
  <si>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</si>
  <si>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</si>
  <si>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</si>
  <si>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</si>
  <si>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</si>
  <si>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</si>
  <si>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</si>
  <si>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</si>
  <si>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</si>
  <si>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</si>
  <si>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</si>
  <si>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</si>
  <si>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</si>
  <si>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</si>
  <si>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</si>
  <si>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</si>
  <si>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</si>
  <si>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</si>
  <si>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</si>
  <si>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</si>
  <si>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</si>
  <si>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</si>
  <si>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</si>
  <si>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</si>
  <si>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</si>
  <si>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</si>
  <si>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</si>
  <si>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</si>
  <si>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</si>
  <si>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</si>
  <si>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</si>
  <si>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</si>
  <si>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</si>
  <si>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</si>
  <si>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</si>
  <si>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</si>
  <si>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</si>
  <si>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</si>
  <si>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</si>
  <si>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</si>
  <si>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</si>
  <si>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</si>
  <si>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</si>
  <si>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</si>
  <si>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</si>
  <si>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</si>
  <si>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</si>
  <si>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</si>
  <si>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</si>
  <si>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</si>
  <si>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</si>
  <si>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</si>
  <si>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</si>
  <si>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</si>
  <si>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</si>
  <si>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</si>
  <si>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</si>
  <si>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</si>
  <si>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</si>
  <si>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</si>
  <si>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</si>
  <si>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</si>
  <si>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</si>
  <si>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</si>
  <si>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</si>
  <si>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</si>
  <si>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</si>
  <si>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</si>
  <si>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</si>
  <si>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</si>
  <si>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</si>
  <si>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</si>
  <si>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</si>
  <si>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</si>
  <si>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</si>
  <si>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</si>
  <si>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</si>
  <si>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</si>
  <si>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</si>
  <si>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</si>
  <si>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</si>
  <si>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</si>
  <si>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</si>
  <si>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</si>
  <si>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</si>
  <si>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</si>
  <si>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</si>
  <si>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</si>
  <si>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</si>
  <si>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</si>
  <si>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</si>
  <si>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</si>
  <si>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</si>
  <si>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</si>
  <si>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</si>
  <si>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</si>
  <si>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</si>
  <si>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</si>
  <si>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</si>
  <si>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</si>
  <si>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</si>
  <si>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</si>
  <si>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</si>
  <si>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</si>
  <si>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</si>
  <si>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</si>
  <si>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</si>
  <si>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</si>
  <si>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</si>
  <si>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</si>
  <si>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</si>
  <si>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</si>
  <si>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</si>
  <si>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</si>
  <si>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</si>
  <si>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</si>
  <si>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</si>
  <si>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</si>
  <si>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</si>
  <si>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</si>
  <si>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</si>
  <si>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</si>
  <si>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</si>
  <si>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</si>
  <si>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</si>
  <si>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</si>
  <si>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</si>
  <si>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</si>
  <si>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</si>
  <si>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</si>
  <si>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</si>
  <si>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</si>
  <si>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</si>
  <si>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</si>
  <si>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</si>
  <si>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</si>
  <si>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</si>
  <si>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</si>
  <si>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</si>
  <si>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</si>
  <si>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</si>
  <si>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</si>
  <si>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</si>
  <si>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</si>
  <si>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</si>
  <si>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</si>
  <si>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</si>
  <si>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</si>
  <si>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</si>
  <si>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</si>
  <si>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</si>
  <si>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</si>
  <si>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</si>
  <si>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</si>
  <si>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</si>
  <si>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</si>
  <si>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</si>
  <si>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</si>
  <si>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</si>
  <si>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</si>
  <si>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</si>
  <si>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</si>
  <si>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</si>
  <si>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</si>
  <si>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</si>
  <si>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</si>
  <si>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</si>
  <si>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</si>
  <si>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</si>
  <si>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</si>
  <si>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</si>
  <si>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</si>
  <si>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</si>
  <si>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</si>
  <si>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</si>
  <si>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</si>
  <si>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</si>
  <si>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</si>
  <si>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</si>
  <si>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</si>
  <si>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</si>
  <si>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</si>
  <si>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</si>
  <si>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</si>
  <si>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</si>
  <si>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</si>
  <si>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</si>
  <si>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</si>
  <si>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</si>
  <si>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</si>
  <si>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</si>
  <si>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</si>
  <si>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</si>
  <si>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</si>
  <si>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</si>
  <si>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</si>
  <si>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</si>
  <si>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</si>
  <si>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</si>
  <si>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</si>
  <si>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</si>
  <si>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</si>
  <si>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</si>
  <si>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</si>
  <si>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</si>
  <si>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</si>
  <si>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</si>
  <si>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</si>
  <si>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</si>
  <si>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</si>
  <si>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</si>
  <si>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</si>
  <si>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</si>
  <si>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</si>
  <si>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</si>
  <si>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</si>
  <si>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</si>
  <si>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</si>
  <si>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</si>
  <si>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</si>
  <si>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</si>
  <si>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</si>
  <si>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</si>
  <si>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</si>
  <si>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</si>
  <si>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</si>
  <si>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</si>
  <si>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</si>
  <si>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</si>
  <si>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</si>
  <si>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</si>
  <si>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</si>
  <si>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</si>
  <si>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</si>
  <si>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</si>
  <si>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</si>
  <si>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</si>
  <si>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</si>
  <si>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</si>
  <si>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</si>
  <si>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</si>
  <si>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</si>
  <si>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</si>
  <si>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</si>
  <si>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</si>
  <si>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</si>
  <si>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</si>
  <si>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</si>
  <si>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</si>
  <si>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</si>
  <si>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</si>
  <si>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</si>
  <si>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</si>
  <si>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</si>
  <si>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</si>
  <si>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</si>
  <si>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</si>
  <si>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</si>
  <si>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</si>
  <si>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</si>
  <si>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</si>
  <si>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</si>
  <si>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</si>
  <si>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</si>
  <si>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</si>
  <si>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</si>
  <si>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</si>
  <si>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</si>
  <si>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</si>
  <si>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</si>
  <si>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</si>
  <si>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</si>
  <si>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</si>
  <si>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</si>
  <si>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</si>
  <si>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</si>
  <si>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</si>
  <si>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</si>
  <si>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</si>
  <si>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</si>
  <si>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</si>
  <si>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</si>
  <si>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</si>
  <si>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</si>
  <si>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</si>
  <si>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</si>
  <si>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</si>
  <si>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</si>
  <si>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</si>
  <si>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</si>
  <si>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</si>
  <si>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</si>
  <si>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</si>
  <si>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</si>
  <si>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</si>
  <si>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</si>
  <si>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</si>
  <si>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</si>
  <si>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</si>
  <si>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</si>
  <si>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</si>
  <si>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</si>
  <si>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</si>
  <si>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</si>
  <si>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</si>
  <si>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</si>
  <si>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</si>
  <si>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</si>
  <si>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</si>
  <si>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</si>
  <si>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</si>
  <si>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</si>
  <si>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</si>
  <si>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</si>
  <si>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</si>
  <si>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</si>
  <si>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</si>
  <si>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</si>
  <si>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</si>
  <si>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</si>
  <si>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</si>
  <si>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</si>
  <si>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</si>
  <si>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</si>
  <si>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</si>
  <si>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</si>
  <si>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</si>
  <si>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</si>
  <si>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</si>
  <si>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</si>
  <si>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</si>
  <si>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</si>
  <si>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</si>
  <si>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</si>
  <si>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</si>
  <si>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</si>
  <si>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</si>
  <si>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</si>
  <si>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</si>
  <si>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</si>
  <si>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</si>
  <si>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</si>
  <si>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</si>
  <si>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</si>
  <si>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</si>
  <si>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</si>
  <si>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</si>
  <si>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</si>
  <si>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</si>
  <si>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</si>
  <si>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</si>
  <si>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</si>
  <si>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</si>
  <si>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</si>
  <si>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</si>
  <si>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</si>
  <si>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</si>
  <si>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</si>
  <si>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</si>
  <si>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</si>
  <si>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</si>
  <si>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</si>
  <si>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</si>
  <si>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</si>
  <si>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</si>
  <si>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</si>
  <si>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</si>
  <si>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</si>
  <si>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</si>
  <si>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</si>
  <si>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</si>
  <si>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</si>
  <si>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</si>
  <si>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</si>
  <si>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</si>
  <si>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</si>
  <si>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</si>
  <si>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</si>
  <si>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</si>
  <si>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</si>
  <si>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</si>
  <si>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</si>
  <si>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</si>
  <si>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</si>
  <si>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</si>
  <si>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</si>
  <si>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</si>
  <si>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</si>
  <si>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</si>
  <si>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</si>
  <si>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</si>
  <si>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</si>
  <si>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</si>
  <si>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</si>
  <si>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</si>
  <si>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</si>
  <si>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</si>
  <si>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</si>
  <si>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</si>
  <si>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</si>
  <si>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</si>
  <si>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</si>
  <si>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</si>
  <si>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</si>
  <si>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</si>
  <si>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</si>
  <si>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</si>
  <si>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</si>
  <si>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</si>
  <si>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</si>
  <si>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</si>
  <si>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</si>
  <si>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</si>
  <si>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</si>
  <si>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</si>
  <si>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</si>
  <si>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</si>
  <si>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</si>
  <si>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</si>
  <si>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</si>
  <si>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</si>
  <si>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</si>
  <si>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</si>
  <si>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</si>
  <si>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</si>
  <si>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</si>
  <si>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</si>
  <si>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</si>
  <si>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</si>
  <si>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</si>
  <si>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</si>
  <si>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</si>
  <si>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</si>
  <si>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</si>
  <si>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</si>
  <si>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</si>
  <si>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</si>
  <si>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</si>
  <si>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</si>
  <si>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</si>
  <si>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</si>
  <si>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</si>
  <si>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</si>
  <si>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</si>
  <si>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</si>
  <si>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</si>
  <si>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</si>
  <si>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</si>
  <si>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</si>
  <si>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</si>
  <si>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</si>
  <si>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</si>
  <si>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</si>
  <si>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</si>
  <si>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</si>
  <si>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</si>
  <si>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</si>
  <si>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</si>
  <si>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</si>
  <si>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</si>
  <si>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</si>
  <si>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</si>
  <si>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</si>
  <si>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</si>
  <si>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</si>
  <si>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</si>
  <si>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</si>
  <si>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</si>
  <si>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</si>
  <si>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</si>
  <si>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</si>
  <si>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</si>
  <si>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</si>
  <si>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</si>
  <si>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</si>
  <si>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</si>
  <si>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</si>
  <si>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</si>
  <si>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</si>
  <si>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</si>
  <si>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</si>
  <si>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</si>
  <si>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</si>
  <si>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</si>
  <si>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</si>
  <si>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</si>
  <si>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</si>
  <si>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</si>
  <si>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</si>
  <si>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</si>
  <si>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</si>
  <si>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</si>
  <si>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</si>
  <si>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</si>
  <si>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</si>
  <si>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</si>
  <si>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</si>
  <si>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</si>
  <si>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</si>
  <si>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</si>
  <si>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</si>
  <si>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</si>
  <si>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</si>
  <si>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</si>
  <si>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</si>
  <si>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</si>
  <si>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</si>
  <si>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</si>
  <si>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</si>
  <si>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</si>
  <si>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</si>
  <si>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</si>
  <si>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</si>
  <si>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</si>
  <si>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</si>
  <si>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</si>
  <si>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</si>
  <si>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</si>
  <si>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</si>
  <si>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</si>
  <si>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</si>
  <si>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</si>
  <si>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</si>
  <si>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</si>
  <si>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</si>
  <si>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</si>
  <si>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</si>
  <si>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</si>
  <si>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</si>
  <si>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</si>
  <si>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</si>
  <si>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</si>
  <si>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</si>
  <si>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</si>
  <si>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</si>
  <si>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</si>
  <si>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</si>
  <si>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</si>
  <si>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</si>
  <si>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</si>
  <si>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</si>
  <si>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</si>
  <si>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</si>
  <si>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</si>
  <si>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</si>
  <si>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</si>
  <si>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</si>
  <si>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</si>
  <si>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</si>
  <si>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</si>
  <si>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</si>
  <si>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</si>
  <si>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</si>
  <si>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</si>
  <si>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</si>
  <si>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</si>
  <si>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</si>
  <si>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</si>
  <si>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</si>
  <si>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</si>
  <si>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</si>
  <si>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</si>
  <si>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</si>
  <si>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</si>
  <si>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</si>
  <si>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</si>
  <si>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</si>
  <si>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</si>
  <si>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</si>
  <si>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</si>
  <si>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</si>
  <si>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</si>
  <si>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</si>
  <si>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</si>
  <si>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</si>
  <si>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</si>
  <si>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</si>
  <si>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</si>
  <si>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</si>
  <si>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</si>
  <si>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</si>
  <si>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</si>
  <si>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</si>
  <si>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</si>
  <si>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</si>
  <si>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</si>
  <si>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</si>
  <si>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</si>
  <si>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</si>
  <si>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</si>
  <si>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</si>
  <si>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</si>
  <si>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</si>
  <si>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</si>
  <si>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</si>
  <si>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</si>
  <si>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</si>
  <si>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</si>
  <si>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</si>
  <si>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</si>
  <si>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</si>
  <si>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</si>
  <si>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</si>
  <si>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</si>
  <si>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</si>
  <si>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</si>
  <si>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</si>
  <si>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</si>
  <si>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</si>
  <si>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</si>
  <si>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</si>
  <si>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</si>
  <si>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</si>
  <si>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</si>
  <si>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</si>
  <si>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</si>
  <si>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</si>
  <si>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</si>
  <si>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</si>
  <si>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</si>
  <si>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</si>
  <si>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</si>
  <si>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</si>
  <si>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</si>
  <si>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</si>
  <si>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</si>
  <si>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</si>
  <si>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</si>
  <si>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</si>
  <si>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</si>
  <si>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</si>
  <si>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</si>
  <si>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</si>
  <si>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</si>
  <si>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</si>
  <si>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</si>
  <si>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</si>
  <si>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</si>
  <si>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</si>
  <si>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</si>
  <si>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</si>
  <si>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</si>
  <si>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</si>
  <si>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</si>
  <si>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</si>
  <si>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</si>
  <si>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</si>
  <si>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</si>
  <si>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</si>
  <si>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</si>
  <si>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</si>
  <si>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</si>
  <si>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</si>
  <si>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</si>
  <si>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</si>
  <si>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</si>
  <si>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</si>
  <si>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</si>
  <si>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</si>
  <si>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</si>
  <si>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</si>
  <si>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</si>
  <si>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</si>
  <si>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</si>
  <si>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</si>
  <si>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</si>
  <si>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</si>
  <si>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</si>
  <si>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</si>
  <si>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</si>
  <si>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</si>
  <si>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</si>
  <si>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</si>
  <si>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</si>
  <si>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</si>
  <si>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</si>
  <si>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</si>
  <si>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</si>
  <si>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</si>
  <si>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</si>
  <si>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</si>
  <si>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</si>
  <si>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</si>
  <si>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</si>
  <si>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</si>
  <si>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</si>
  <si>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</si>
  <si>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</si>
  <si>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</si>
  <si>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</si>
  <si>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</si>
  <si>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</si>
  <si>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</si>
  <si>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</si>
  <si>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</si>
  <si>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</si>
  <si>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</si>
  <si>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</si>
  <si>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</si>
  <si>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</si>
  <si>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</si>
  <si>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</si>
  <si>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</si>
  <si>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</si>
  <si>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</si>
  <si>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</si>
  <si>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</si>
  <si>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</si>
  <si>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</si>
  <si>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</si>
  <si>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</si>
  <si>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</si>
  <si>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</si>
  <si>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</si>
  <si>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</si>
  <si>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</si>
  <si>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</si>
  <si>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</si>
  <si>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</si>
  <si>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</si>
  <si>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</si>
  <si>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</si>
  <si>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</si>
  <si>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</si>
  <si>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</si>
  <si>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</si>
  <si>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</si>
  <si>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</si>
  <si>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</si>
  <si>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</si>
  <si>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</si>
  <si>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</si>
  <si>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</si>
  <si>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</si>
  <si>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</si>
  <si>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</si>
  <si>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</si>
  <si>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</si>
  <si>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</si>
  <si>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</si>
  <si>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</si>
  <si>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</si>
  <si>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</si>
  <si>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</si>
  <si>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</si>
  <si>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</si>
  <si>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</si>
  <si>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</si>
  <si>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</si>
  <si>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</si>
  <si>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</si>
  <si>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</si>
  <si>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</si>
  <si>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</si>
  <si>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</si>
  <si>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</si>
  <si>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</si>
  <si>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</si>
  <si>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</si>
  <si>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</si>
  <si>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</si>
  <si>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</si>
  <si>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</si>
  <si>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</si>
  <si>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</si>
  <si>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</si>
  <si>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</si>
  <si>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</si>
  <si>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</si>
  <si>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</si>
  <si>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</si>
  <si>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</si>
  <si>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</si>
  <si>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</si>
  <si>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</si>
  <si>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</si>
  <si>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</si>
  <si>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</si>
  <si>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</si>
  <si>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</si>
  <si>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</si>
  <si>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</si>
  <si>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</si>
  <si>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</si>
  <si>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</si>
  <si>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</si>
  <si>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</si>
  <si>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</si>
  <si>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</si>
  <si>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</si>
  <si>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</si>
  <si>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</si>
  <si>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</si>
  <si>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</si>
  <si>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</si>
  <si>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</si>
  <si>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</si>
  <si>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</si>
  <si>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</si>
  <si>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</si>
  <si>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</si>
  <si>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</si>
  <si>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</si>
  <si>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</si>
  <si>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</si>
  <si>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</si>
  <si>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</si>
  <si>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</si>
  <si>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</si>
  <si>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</si>
  <si>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</si>
  <si>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</si>
  <si>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</si>
  <si>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</si>
  <si>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</si>
  <si>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</si>
  <si>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</si>
  <si>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</si>
  <si>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</si>
  <si>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</si>
  <si>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</si>
  <si>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</si>
  <si>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</si>
  <si>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</si>
  <si>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</si>
  <si>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</si>
  <si>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</si>
  <si>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</si>
  <si>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</si>
  <si>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</si>
  <si>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</si>
  <si>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</si>
  <si>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</si>
  <si>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</si>
  <si>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</si>
  <si>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</si>
  <si>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</si>
  <si>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</si>
  <si>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</si>
  <si>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</si>
  <si>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</si>
  <si>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</si>
  <si>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</si>
  <si>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</si>
  <si>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</si>
  <si>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</si>
  <si>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</si>
  <si>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</si>
  <si>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</si>
  <si>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</si>
  <si>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</si>
  <si>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</si>
  <si>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</si>
  <si>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</si>
  <si>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</si>
  <si>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</si>
  <si>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</si>
  <si>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</si>
  <si>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</si>
  <si>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</si>
  <si>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</si>
  <si>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</si>
  <si>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</si>
  <si>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</si>
  <si>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</si>
  <si>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</si>
  <si>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</si>
  <si>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</si>
  <si>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</si>
  <si>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</si>
  <si>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</si>
  <si>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</si>
  <si>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</si>
  <si>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</si>
  <si>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</si>
  <si>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</si>
  <si>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</si>
  <si>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</si>
  <si>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</si>
  <si>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</si>
  <si>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</si>
  <si>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</si>
  <si>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</si>
  <si>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</si>
  <si>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</si>
  <si>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</si>
  <si>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</si>
  <si>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</si>
  <si>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</si>
  <si>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</si>
  <si>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</si>
  <si>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</si>
  <si>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</si>
  <si>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</si>
  <si>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</si>
  <si>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</si>
  <si>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</si>
  <si>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</si>
  <si>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</si>
  <si>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</si>
  <si>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</si>
  <si>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</si>
  <si>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</si>
  <si>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</si>
  <si>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</si>
  <si>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</si>
  <si>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</si>
  <si>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</si>
  <si>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</si>
  <si>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</si>
  <si>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</si>
  <si>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</si>
  <si>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</si>
  <si>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</si>
  <si>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</si>
  <si>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</si>
  <si>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</si>
  <si>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</si>
  <si>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</si>
  <si>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</si>
  <si>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</si>
  <si>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</si>
  <si>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</si>
  <si>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</si>
  <si>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</si>
  <si>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</si>
  <si>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</si>
  <si>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</si>
  <si>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</si>
  <si>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</si>
  <si>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</si>
  <si>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</si>
  <si>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</si>
  <si>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</si>
  <si>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</si>
  <si>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</si>
  <si>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</si>
  <si>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</si>
  <si>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</si>
  <si>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</si>
  <si>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</si>
  <si>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</si>
  <si>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</si>
  <si>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</si>
  <si>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</si>
  <si>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</si>
  <si>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</si>
  <si>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</si>
  <si>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</si>
  <si>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</si>
  <si>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</si>
  <si>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</si>
  <si>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</si>
  <si>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</si>
  <si>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</si>
  <si>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</si>
  <si>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</si>
  <si>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</si>
  <si>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</si>
  <si>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</si>
  <si>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</si>
  <si>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</si>
  <si>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</si>
  <si>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</si>
  <si>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</si>
  <si>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</si>
  <si>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</si>
  <si>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</si>
  <si>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</si>
  <si>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</si>
  <si>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</si>
  <si>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</si>
  <si>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</si>
  <si>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</si>
  <si>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</si>
  <si>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</si>
  <si>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</si>
  <si>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</si>
  <si>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</si>
  <si>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</si>
  <si>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</si>
  <si>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</si>
  <si>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</si>
  <si>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</si>
  <si>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</si>
  <si>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</si>
  <si>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</si>
  <si>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</si>
  <si>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</si>
  <si>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</si>
  <si>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</si>
  <si>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</si>
  <si>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</si>
  <si>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</si>
  <si>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</si>
  <si>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</si>
  <si>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</si>
  <si>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</si>
  <si>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</si>
  <si>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</si>
  <si>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</si>
  <si>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</si>
  <si>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</si>
  <si>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</si>
  <si>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</si>
  <si>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</si>
  <si>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</si>
  <si>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</si>
  <si>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</si>
  <si>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</si>
  <si>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</si>
  <si>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</si>
  <si>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</si>
  <si>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</si>
  <si>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</si>
  <si>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</si>
  <si>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</si>
  <si>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</si>
  <si>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</si>
  <si>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</si>
  <si>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</si>
  <si>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</si>
  <si>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</si>
  <si>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</si>
  <si>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</si>
  <si>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</si>
  <si>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</si>
  <si>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</si>
  <si>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</si>
  <si>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</si>
  <si>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</si>
  <si>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</si>
  <si>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</si>
  <si>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</si>
  <si>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</si>
  <si>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</si>
  <si>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</si>
  <si>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</si>
  <si>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</si>
  <si>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</si>
  <si>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</si>
  <si>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</si>
  <si>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</si>
  <si>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</si>
  <si>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</si>
  <si>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</si>
  <si>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</si>
  <si>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</si>
  <si>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</si>
  <si>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</si>
  <si>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</si>
  <si>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</si>
  <si>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</si>
  <si>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</si>
  <si>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</si>
  <si>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</si>
  <si>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</si>
  <si>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</si>
  <si>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</si>
  <si>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</si>
  <si>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</si>
  <si>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</si>
  <si>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</si>
  <si>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</si>
  <si>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</si>
  <si>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</si>
  <si>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</si>
  <si>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</si>
  <si>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</si>
  <si>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</si>
  <si>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</si>
  <si>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</si>
  <si>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</si>
  <si>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</si>
  <si>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</si>
  <si>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</si>
  <si>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</si>
  <si>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</si>
  <si>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</si>
  <si>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</si>
  <si>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</si>
  <si>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</si>
  <si>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</si>
  <si>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</si>
  <si>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</si>
  <si>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</si>
  <si>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</si>
  <si>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</si>
  <si>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</si>
  <si>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</si>
  <si>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</si>
  <si>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</si>
  <si>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</si>
  <si>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</si>
  <si>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</si>
  <si>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</si>
  <si>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</si>
  <si>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</si>
  <si>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</si>
  <si>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</si>
  <si>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</si>
  <si>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</si>
  <si>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</si>
  <si>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</si>
  <si>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</si>
  <si>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</si>
  <si>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</si>
  <si>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</si>
  <si>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</si>
  <si>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</si>
  <si>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</si>
  <si>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</si>
  <si>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</si>
  <si>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</si>
  <si>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</si>
  <si>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</si>
  <si>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</si>
  <si>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</si>
  <si>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</si>
  <si>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</si>
  <si>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</si>
  <si>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</si>
  <si>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</si>
  <si>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</si>
  <si>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</si>
  <si>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</si>
  <si>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</si>
  <si>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</si>
  <si>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</si>
  <si>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</si>
  <si>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</si>
  <si>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</si>
  <si>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</si>
  <si>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</si>
  <si>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</si>
  <si>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</si>
  <si>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</si>
  <si>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</si>
  <si>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</si>
  <si>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</si>
  <si>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</si>
  <si>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</si>
  <si>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</si>
  <si>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</si>
  <si>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</si>
  <si>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</si>
  <si>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</si>
  <si>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</si>
  <si>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</si>
  <si>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</si>
  <si>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</si>
  <si>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</si>
  <si>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</si>
  <si>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</si>
  <si>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</si>
  <si>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</si>
  <si>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</si>
  <si>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</si>
  <si>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</si>
  <si>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</si>
  <si>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</si>
  <si>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</si>
  <si>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</si>
  <si>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</si>
  <si>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</si>
  <si>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</si>
  <si>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</si>
  <si>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</si>
  <si>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</si>
  <si>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</si>
  <si>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</si>
  <si>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</si>
  <si>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</si>
  <si>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</si>
  <si>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</si>
  <si>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</si>
  <si>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</si>
  <si>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</si>
  <si>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</si>
  <si>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</si>
  <si>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</si>
  <si>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</si>
  <si>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</si>
  <si>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</si>
  <si>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</si>
  <si>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</si>
  <si>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</si>
  <si>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</si>
  <si>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</si>
  <si>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</si>
  <si>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</si>
  <si>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</si>
  <si>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</si>
  <si>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</si>
  <si>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</si>
  <si>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</si>
  <si>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</si>
  <si>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</si>
  <si>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</si>
  <si>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</si>
  <si>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</si>
  <si>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</si>
  <si>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</si>
  <si>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</si>
  <si>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</si>
  <si>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</si>
  <si>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</si>
  <si>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</si>
  <si>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</si>
  <si>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</si>
  <si>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</si>
  <si>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</si>
  <si>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</si>
  <si>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</si>
  <si>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</si>
  <si>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</si>
  <si>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</si>
  <si>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</si>
  <si>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</si>
  <si>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</si>
  <si>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</si>
  <si>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</si>
  <si>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</si>
  <si>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</si>
  <si>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</si>
  <si>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</si>
  <si>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</si>
  <si>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</si>
  <si>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</si>
  <si>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</si>
  <si>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</si>
  <si>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</si>
  <si>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</si>
  <si>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</si>
  <si>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</si>
  <si>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</si>
  <si>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</si>
  <si>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</si>
  <si>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</si>
  <si>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</si>
  <si>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</si>
  <si>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</si>
  <si>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</si>
  <si>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</si>
  <si>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</si>
  <si>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</si>
  <si>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</si>
  <si>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</si>
  <si>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</si>
  <si>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</si>
  <si>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</si>
  <si>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</si>
  <si>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</si>
  <si>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</si>
  <si>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</si>
  <si>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</si>
  <si>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</si>
  <si>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</si>
  <si>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</si>
  <si>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</si>
  <si>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</si>
  <si>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</si>
  <si>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</si>
  <si>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</si>
  <si>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</si>
  <si>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</si>
  <si>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</si>
  <si>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</si>
  <si>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</si>
  <si>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</si>
  <si>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</si>
  <si>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</si>
  <si>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</si>
  <si>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</si>
  <si>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</si>
  <si>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</si>
  <si>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</si>
  <si>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</si>
  <si>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</si>
  <si>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</si>
  <si>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</si>
  <si>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</si>
  <si>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</si>
  <si>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</si>
  <si>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</si>
  <si>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</si>
  <si>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</si>
  <si>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</si>
  <si>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</si>
  <si>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</si>
  <si>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</si>
  <si>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</si>
  <si>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</si>
  <si>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</si>
  <si>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</si>
  <si>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</si>
  <si>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</si>
  <si>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</si>
  <si>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</si>
  <si>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</si>
  <si>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</si>
  <si>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</si>
  <si>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</si>
  <si>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</si>
  <si>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</si>
  <si>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</si>
  <si>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</si>
  <si>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</si>
  <si>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</si>
  <si>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</si>
  <si>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</si>
  <si>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</si>
  <si>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</si>
  <si>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</si>
  <si>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</si>
  <si>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</si>
  <si>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</si>
  <si>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</si>
  <si>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</si>
  <si>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</si>
  <si>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</si>
  <si>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</si>
  <si>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</si>
  <si>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</si>
  <si>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</si>
  <si>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</si>
  <si>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</si>
  <si>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</si>
  <si>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</si>
  <si>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</si>
  <si>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</si>
  <si>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</si>
  <si>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</si>
  <si>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</si>
  <si>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</si>
  <si>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</si>
  <si>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</si>
  <si>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</si>
  <si>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</si>
  <si>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</si>
  <si>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</si>
  <si>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</si>
  <si>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</si>
  <si>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</si>
  <si>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</si>
  <si>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</si>
  <si>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</si>
  <si>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</si>
  <si>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</si>
  <si>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</si>
  <si>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</si>
  <si>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</si>
  <si>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</si>
  <si>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</si>
  <si>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</si>
  <si>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</si>
  <si>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</si>
  <si>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</si>
  <si>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</si>
  <si>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</si>
  <si>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</si>
  <si>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</si>
  <si>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</si>
  <si>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</si>
  <si>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</si>
  <si>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</si>
  <si>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</si>
  <si>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</si>
  <si>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</si>
  <si>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</si>
  <si>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</si>
  <si>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</si>
  <si>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</si>
  <si>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</si>
  <si>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</si>
  <si>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</si>
  <si>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</si>
  <si>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</si>
  <si>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</si>
  <si>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</si>
  <si>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</si>
  <si>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</si>
  <si>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</si>
  <si>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</si>
  <si>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</si>
  <si>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</si>
  <si>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</si>
  <si>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</si>
  <si>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</si>
  <si>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</si>
  <si>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</si>
  <si>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</si>
  <si>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</si>
  <si>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</si>
  <si>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</si>
  <si>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</si>
  <si>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</si>
  <si>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</si>
  <si>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</si>
  <si>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</si>
  <si>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</si>
  <si>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</si>
  <si>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</si>
  <si>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</si>
  <si>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</si>
  <si>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</si>
  <si>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</si>
  <si>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</si>
  <si>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</si>
  <si>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</si>
  <si>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</si>
  <si>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</si>
  <si>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</si>
  <si>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</si>
  <si>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</si>
  <si>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</si>
  <si>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</si>
  <si>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</si>
  <si>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</si>
  <si>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</si>
  <si>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</si>
  <si>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</si>
  <si>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</si>
  <si>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</si>
  <si>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</si>
  <si>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</si>
  <si>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</si>
  <si>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</si>
  <si>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</si>
  <si>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</si>
  <si>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</si>
  <si>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</si>
  <si>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</si>
  <si>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</si>
  <si>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</si>
  <si>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</si>
  <si>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</si>
  <si>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</si>
  <si>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</si>
  <si>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</si>
  <si>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</si>
  <si>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</si>
  <si>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</si>
  <si>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</si>
  <si>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</si>
  <si>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</si>
  <si>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</si>
  <si>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</si>
  <si>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</si>
  <si>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</si>
  <si>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</si>
  <si>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</si>
  <si>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</si>
  <si>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</si>
  <si>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</si>
  <si>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</si>
  <si>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</si>
  <si>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</si>
  <si>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</si>
  <si>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</si>
  <si>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</si>
  <si>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</si>
  <si>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</si>
  <si>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</si>
  <si>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</si>
  <si>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</si>
  <si>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</si>
  <si>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</si>
  <si>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</si>
  <si>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</si>
  <si>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</si>
  <si>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</si>
  <si>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</si>
  <si>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</si>
  <si>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</si>
  <si>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</si>
  <si>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</si>
  <si>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</si>
  <si>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</si>
  <si>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</si>
  <si>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</si>
  <si>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</si>
  <si>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</si>
  <si>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</si>
  <si>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</si>
  <si>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</si>
  <si>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</si>
  <si>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</si>
  <si>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</si>
  <si>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</si>
  <si>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</si>
  <si>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</si>
  <si>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</si>
  <si>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</si>
  <si>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</si>
  <si>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</si>
  <si>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</si>
  <si>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</si>
  <si>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</si>
  <si>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</si>
  <si>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</si>
  <si>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</si>
  <si>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</si>
  <si>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</si>
  <si>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</si>
  <si>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</si>
  <si>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</si>
  <si>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</si>
  <si>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</si>
  <si>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</si>
  <si>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</si>
  <si>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</si>
  <si>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</si>
  <si>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</si>
  <si>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</si>
  <si>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</si>
  <si>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</si>
  <si>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</si>
  <si>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</si>
  <si>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</si>
  <si>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</si>
  <si>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</si>
  <si>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</si>
  <si>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</si>
  <si>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</si>
  <si>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</si>
  <si>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</si>
  <si>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</si>
  <si>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</si>
  <si>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</si>
  <si>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</si>
  <si>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</si>
  <si>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</si>
  <si>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</si>
  <si>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</si>
  <si>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</si>
  <si>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</si>
  <si>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</si>
  <si>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</si>
  <si>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</si>
  <si>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</si>
  <si>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</si>
  <si>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</si>
  <si>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</si>
  <si>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</si>
  <si>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</si>
  <si>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</si>
  <si>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</si>
  <si>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</si>
  <si>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</si>
  <si>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</si>
  <si>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</si>
  <si>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</si>
  <si>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</si>
  <si>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</si>
  <si>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</si>
  <si>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</si>
  <si>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</si>
  <si>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</si>
  <si>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</si>
  <si>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</si>
  <si>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</si>
  <si>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</si>
  <si>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</si>
  <si>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</si>
  <si>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</si>
  <si>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</si>
  <si>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</si>
  <si>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</si>
  <si>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</si>
  <si>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</si>
  <si>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</si>
  <si>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</si>
  <si>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</si>
  <si>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</si>
  <si>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</si>
  <si>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</si>
  <si>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</si>
  <si>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</si>
  <si>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</si>
  <si>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</si>
  <si>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</si>
  <si>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</si>
  <si>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</si>
  <si>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</si>
  <si>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</si>
  <si>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</si>
  <si>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</si>
  <si>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</si>
  <si>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</si>
  <si>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</si>
  <si>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</si>
  <si>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</si>
  <si>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</si>
  <si>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</si>
  <si>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</si>
  <si>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</si>
  <si>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</si>
  <si>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</si>
  <si>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</si>
  <si>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</si>
  <si>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</si>
  <si>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</si>
  <si>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</si>
  <si>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</si>
  <si>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</si>
  <si>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</si>
  <si>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</si>
  <si>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</si>
  <si>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</si>
  <si>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</si>
  <si>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</si>
  <si>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</si>
  <si>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</si>
  <si>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</si>
  <si>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</si>
  <si>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</si>
  <si>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</si>
  <si>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</si>
  <si>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</si>
  <si>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</si>
  <si>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</si>
  <si>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</si>
  <si>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</si>
  <si>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</si>
  <si>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</si>
  <si>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</si>
  <si>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</si>
  <si>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</si>
  <si>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</si>
  <si>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</si>
  <si>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</si>
  <si>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</si>
  <si>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</si>
  <si>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</si>
  <si>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</si>
  <si>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</si>
  <si>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</si>
  <si>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</si>
  <si>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</si>
  <si>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</si>
  <si>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</si>
  <si>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</si>
  <si>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</si>
  <si>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</si>
  <si>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</si>
  <si>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</si>
  <si>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</si>
  <si>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</si>
  <si>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</si>
  <si>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</si>
  <si>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</si>
  <si>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</si>
  <si>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</si>
  <si>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</si>
  <si>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</si>
  <si>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</si>
  <si>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</si>
  <si>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</si>
  <si>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</si>
  <si>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</si>
  <si>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</si>
  <si>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</si>
  <si>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</si>
  <si>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</si>
  <si>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</si>
  <si>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</si>
  <si>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</si>
  <si>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</si>
  <si>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</si>
  <si>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</si>
  <si>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</si>
  <si>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</si>
  <si>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</si>
  <si>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</si>
  <si>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</si>
  <si>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</si>
  <si>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</si>
  <si>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</si>
  <si>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</si>
  <si>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</si>
  <si>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</si>
  <si>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</si>
  <si>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</si>
  <si>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</si>
  <si>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</si>
  <si>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</si>
  <si>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</si>
  <si>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</si>
  <si>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</si>
  <si>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</si>
  <si>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</si>
  <si>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</si>
  <si>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</si>
  <si>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</si>
  <si>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</si>
  <si>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</si>
  <si>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</si>
  <si>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</si>
  <si>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</si>
  <si>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</si>
  <si>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</si>
  <si>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</si>
  <si>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</si>
  <si>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</si>
  <si>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</si>
  <si>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</si>
  <si>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</si>
  <si>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</si>
  <si>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</si>
  <si>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</si>
  <si>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</si>
  <si>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</si>
  <si>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</si>
  <si>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</si>
  <si>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</si>
  <si>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</si>
  <si>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</si>
  <si>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</si>
  <si>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</si>
  <si>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</si>
  <si>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</si>
  <si>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</si>
  <si>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</si>
  <si>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</si>
  <si>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</si>
  <si>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</si>
  <si>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</si>
  <si>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</si>
  <si>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</si>
  <si>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</si>
  <si>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</si>
  <si>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</si>
  <si>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</si>
  <si>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</si>
  <si>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</si>
  <si>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</si>
  <si>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</si>
  <si>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</si>
  <si>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</si>
  <si>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</si>
  <si>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</si>
  <si>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</si>
  <si>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</si>
  <si>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</si>
  <si>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</si>
  <si>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</si>
  <si>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</si>
  <si>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</si>
  <si>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</si>
  <si>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</si>
  <si>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</si>
  <si>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</si>
  <si>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</si>
  <si>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</si>
  <si>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</si>
  <si>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</si>
  <si>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</si>
  <si>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</si>
  <si>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</si>
  <si>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</si>
  <si>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</si>
  <si>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</si>
  <si>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</si>
  <si>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</si>
  <si>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</si>
  <si>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</si>
  <si>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</si>
  <si>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</si>
  <si>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</si>
  <si>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</si>
  <si>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</si>
  <si>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</si>
  <si>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</si>
  <si>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</si>
  <si>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</si>
  <si>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</si>
  <si>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</si>
  <si>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</si>
  <si>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</si>
  <si>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</si>
  <si>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</si>
  <si>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</si>
  <si>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</si>
  <si>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</si>
  <si>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</si>
  <si>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</si>
  <si>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</si>
  <si>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</si>
  <si>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</si>
  <si>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</si>
  <si>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</si>
  <si>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</si>
  <si>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</si>
  <si>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</si>
  <si>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</si>
  <si>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</si>
  <si>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</si>
  <si>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</si>
  <si>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</si>
  <si>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</si>
  <si>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</si>
  <si>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</si>
  <si>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</si>
  <si>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</si>
  <si>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</si>
  <si>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</si>
  <si>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</si>
  <si>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</si>
  <si>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</si>
  <si>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</si>
  <si>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</si>
  <si>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</si>
  <si>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</si>
  <si>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</si>
  <si>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</si>
  <si>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</si>
  <si>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</si>
  <si>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</si>
  <si>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</si>
  <si>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</si>
  <si>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</si>
  <si>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</si>
  <si>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</si>
  <si>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</si>
  <si>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</si>
  <si>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</si>
  <si>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</si>
  <si>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</si>
  <si>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</si>
  <si>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</si>
  <si>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</si>
  <si>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</si>
  <si>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</si>
  <si>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</si>
  <si>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</si>
  <si>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</si>
  <si>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</si>
  <si>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</si>
  <si>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</si>
  <si>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</si>
  <si>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</si>
  <si>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</si>
  <si>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</si>
  <si>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</si>
  <si>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</si>
  <si>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</si>
  <si>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</si>
  <si>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</si>
  <si>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</si>
  <si>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</si>
  <si>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</si>
  <si>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</si>
  <si>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</si>
  <si>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</si>
  <si>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</si>
  <si>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</si>
  <si>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</si>
  <si>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</si>
  <si>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</si>
  <si>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</si>
  <si>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</si>
  <si>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</si>
  <si>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</si>
  <si>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</si>
  <si>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</si>
  <si>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</si>
  <si>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</si>
  <si>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</si>
  <si>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</si>
  <si>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</si>
  <si>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</si>
  <si>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</si>
  <si>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</si>
  <si>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</si>
  <si>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</si>
  <si>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</si>
  <si>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</si>
  <si>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</si>
  <si>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</si>
  <si>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</si>
  <si>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</si>
  <si>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</si>
  <si>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</si>
  <si>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</si>
  <si>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</si>
  <si>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</si>
  <si>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</si>
  <si>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</si>
  <si>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</si>
  <si>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</si>
  <si>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</si>
  <si>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</si>
  <si>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</si>
  <si>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</si>
  <si>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</si>
  <si>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</si>
  <si>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</si>
  <si>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</si>
  <si>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</si>
  <si>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</si>
  <si>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</si>
  <si>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</si>
  <si>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</si>
  <si>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</si>
  <si>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</si>
  <si>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</si>
  <si>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</si>
  <si>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</si>
  <si>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</si>
  <si>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</si>
  <si>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</si>
  <si>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</si>
  <si>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</si>
  <si>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</si>
  <si>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</si>
  <si>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</si>
  <si>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</si>
  <si>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</si>
  <si>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</si>
  <si>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</si>
  <si>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</si>
  <si>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</si>
  <si>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</si>
  <si>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</si>
  <si>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</si>
  <si>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</si>
  <si>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</si>
  <si>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</si>
  <si>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</si>
  <si>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</si>
  <si>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</si>
  <si>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</si>
  <si>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</si>
  <si>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</si>
  <si>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</si>
  <si>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</si>
  <si>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</si>
  <si>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</si>
  <si>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</si>
  <si>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</si>
  <si>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</si>
  <si>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</si>
  <si>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</si>
  <si>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</si>
  <si>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</si>
  <si>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</si>
  <si>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</si>
  <si>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</si>
  <si>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</si>
  <si>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</si>
  <si>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</si>
  <si>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</si>
  <si>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</si>
  <si>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</si>
  <si>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</si>
  <si>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</si>
  <si>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</si>
  <si>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</si>
  <si>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</si>
  <si>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</si>
  <si>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</si>
  <si>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</si>
  <si>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</si>
  <si>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</si>
  <si>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</si>
  <si>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</si>
  <si>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</si>
  <si>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</si>
  <si>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</si>
  <si>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</si>
  <si>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</si>
  <si>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</si>
  <si>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</si>
  <si>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</si>
  <si>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</si>
  <si>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</si>
  <si>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</si>
  <si>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</si>
  <si>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</si>
  <si>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</si>
  <si>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</si>
  <si>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</si>
  <si>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</si>
  <si>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</si>
  <si>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</si>
  <si>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</si>
  <si>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</si>
  <si>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</si>
  <si>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</si>
  <si>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</si>
  <si>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</si>
  <si>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</si>
  <si>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</si>
  <si>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</si>
  <si>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</si>
  <si>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</si>
  <si>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</si>
  <si>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</si>
  <si>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</si>
  <si>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</si>
  <si>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</si>
  <si>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</si>
  <si>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</si>
  <si>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</si>
  <si>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</si>
  <si>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</si>
  <si>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</si>
  <si>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</si>
  <si>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</si>
  <si>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</si>
  <si>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</si>
  <si>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</si>
  <si>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</si>
  <si>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</si>
  <si>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</si>
  <si>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</si>
  <si>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</si>
  <si>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</si>
  <si>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</si>
  <si>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</si>
  <si>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</si>
  <si>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</si>
  <si>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</si>
  <si>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</si>
  <si>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</si>
  <si>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</si>
  <si>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</si>
  <si>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</si>
  <si>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</si>
  <si>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</si>
  <si>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</si>
  <si>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</si>
  <si>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</si>
  <si>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</si>
  <si>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</si>
  <si>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</si>
  <si>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</si>
  <si>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</si>
  <si>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</si>
  <si>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</si>
  <si>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</si>
  <si>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</si>
  <si>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</si>
  <si>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</si>
  <si>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</si>
  <si>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</si>
  <si>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</si>
  <si>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</si>
  <si>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</si>
  <si>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</si>
  <si>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</si>
  <si>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</si>
  <si>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</si>
  <si>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</si>
  <si>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</si>
  <si>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</si>
  <si>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</si>
  <si>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</si>
  <si>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</si>
  <si>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</si>
  <si>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</si>
  <si>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</si>
  <si>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</si>
  <si>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</si>
  <si>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</si>
  <si>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</si>
  <si>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</si>
  <si>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</si>
  <si>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</si>
  <si>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</si>
  <si>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</si>
  <si>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</si>
  <si>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</si>
  <si>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</si>
  <si>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</si>
  <si>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</si>
  <si>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</si>
  <si>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</si>
  <si>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</si>
  <si>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</si>
  <si>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</si>
  <si>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</si>
  <si>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</si>
  <si>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</si>
  <si>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</si>
  <si>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</si>
  <si>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</si>
  <si>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</si>
  <si>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</si>
  <si>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</si>
  <si>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</si>
  <si>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</si>
  <si>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</si>
  <si>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</si>
  <si>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</si>
  <si>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</si>
  <si>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</si>
  <si>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</si>
  <si>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</si>
  <si>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</si>
  <si>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</si>
  <si>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</si>
  <si>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</si>
  <si>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</si>
  <si>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</si>
  <si>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</si>
  <si>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</si>
  <si>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</si>
  <si>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</si>
  <si>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</si>
  <si>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</si>
  <si>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</si>
  <si>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</si>
  <si>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</si>
  <si>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</si>
  <si>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</si>
  <si>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</si>
  <si>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</si>
  <si>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</si>
  <si>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</si>
  <si>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</si>
  <si>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</si>
  <si>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</si>
  <si>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</si>
  <si>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</si>
  <si>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</si>
  <si>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</si>
  <si>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</si>
  <si>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</si>
  <si>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</si>
  <si>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</si>
  <si>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</si>
  <si>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</si>
  <si>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</si>
  <si>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</si>
  <si>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</si>
  <si>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</si>
  <si>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</si>
  <si>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</si>
  <si>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</si>
  <si>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</si>
  <si>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</si>
  <si>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</si>
  <si>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</si>
  <si>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</si>
  <si>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</si>
  <si>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</si>
  <si>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</si>
  <si>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</si>
  <si>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</si>
  <si>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</si>
  <si>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</si>
  <si>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</si>
  <si>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</si>
  <si>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</si>
  <si>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</si>
  <si>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</si>
  <si>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</si>
  <si>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</si>
  <si>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</si>
  <si>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</si>
  <si>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</si>
  <si>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</si>
  <si>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</si>
  <si>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</si>
  <si>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</si>
  <si>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</si>
  <si>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</si>
  <si>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</si>
  <si>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</si>
  <si>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</si>
  <si>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</si>
  <si>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</si>
  <si>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</si>
  <si>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</si>
  <si>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</si>
  <si>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</si>
  <si>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</si>
  <si>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</si>
  <si>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</si>
  <si>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</si>
  <si>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</si>
  <si>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</si>
  <si>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</si>
  <si>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</si>
  <si>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</si>
  <si>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</si>
  <si>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</si>
  <si>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</si>
  <si>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</si>
  <si>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</si>
  <si>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</si>
  <si>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</si>
  <si>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</si>
  <si>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</si>
  <si>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</si>
  <si>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</si>
  <si>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</si>
  <si>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</si>
  <si>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</si>
  <si>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</si>
  <si>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</si>
  <si>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</si>
  <si>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</si>
  <si>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</si>
  <si>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</si>
  <si>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</si>
  <si>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</si>
  <si>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</si>
  <si>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</si>
  <si>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</si>
  <si>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</si>
  <si>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</si>
  <si>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</si>
  <si>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</si>
  <si>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</si>
  <si>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</si>
  <si>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</si>
  <si>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</si>
  <si>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</si>
  <si>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</si>
  <si>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</si>
  <si>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</si>
  <si>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</si>
  <si>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</si>
  <si>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</si>
  <si>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</si>
  <si>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</si>
  <si>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</si>
  <si>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</si>
  <si>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</si>
  <si>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</si>
  <si>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</si>
  <si>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</si>
  <si>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</si>
  <si>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</si>
  <si>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</si>
  <si>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</si>
  <si>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</si>
  <si>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</si>
  <si>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</si>
  <si>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</si>
  <si>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</si>
  <si>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</si>
  <si>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</si>
  <si>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</si>
  <si>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</si>
  <si>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</si>
  <si>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</si>
  <si>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</si>
  <si>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</si>
  <si>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</si>
  <si>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</si>
  <si>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</si>
  <si>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</si>
  <si>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</si>
  <si>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</si>
  <si>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</si>
  <si>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</si>
  <si>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</si>
  <si>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</si>
  <si>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</si>
  <si>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</si>
  <si>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</si>
  <si>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</si>
  <si>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</si>
  <si>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</si>
  <si>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</si>
  <si>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</si>
  <si>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</si>
  <si>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</si>
  <si>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</si>
  <si>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</si>
  <si>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</si>
  <si>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</si>
  <si>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</si>
  <si>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</si>
  <si>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</si>
  <si>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</si>
  <si>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</si>
  <si>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</si>
  <si>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</si>
  <si>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</si>
  <si>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</si>
  <si>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</si>
  <si>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</si>
  <si>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</si>
  <si>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</si>
  <si>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</si>
  <si>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</si>
  <si>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</si>
  <si>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</si>
  <si>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</si>
  <si>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</si>
  <si>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</si>
  <si>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</si>
  <si>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</si>
  <si>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</si>
  <si>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</si>
  <si>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</si>
  <si>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</si>
  <si>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</si>
  <si>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</si>
  <si>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</si>
  <si>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</si>
  <si>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</si>
  <si>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</si>
  <si>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</si>
  <si>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</si>
  <si>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</si>
  <si>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</si>
  <si>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</si>
  <si>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</si>
  <si>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</si>
  <si>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</si>
  <si>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</si>
  <si>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</si>
  <si>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</si>
  <si>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</si>
  <si>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</si>
  <si>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</si>
  <si>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</si>
  <si>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</si>
  <si>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</si>
  <si>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</si>
  <si>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</si>
  <si>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</si>
  <si>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</si>
  <si>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</si>
  <si>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</si>
  <si>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</si>
  <si>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</si>
  <si>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</si>
  <si>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</si>
  <si>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</si>
  <si>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</si>
  <si>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</si>
  <si>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</si>
  <si>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</si>
  <si>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</si>
  <si>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</si>
  <si>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</si>
  <si>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</si>
  <si>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</si>
  <si>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</si>
  <si>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</si>
  <si>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</si>
  <si>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</si>
  <si>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</si>
  <si>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</si>
  <si>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</si>
  <si>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</si>
  <si>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</si>
  <si>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</si>
  <si>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</si>
  <si>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</si>
  <si>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</si>
  <si>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</si>
  <si>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</si>
  <si>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</si>
  <si>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</si>
  <si>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</si>
  <si>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</si>
  <si>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</si>
  <si>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</si>
  <si>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</si>
  <si>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</si>
  <si>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</si>
  <si>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</si>
  <si>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</si>
  <si>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</si>
  <si>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</si>
  <si>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</si>
  <si>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</si>
  <si>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</si>
  <si>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</si>
  <si>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</si>
  <si>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</si>
  <si>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</si>
  <si>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</si>
  <si>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</si>
  <si>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</si>
  <si>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</si>
  <si>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</si>
  <si>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</si>
  <si>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</si>
  <si>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</si>
  <si>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</si>
  <si>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</si>
  <si>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</si>
  <si>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</si>
  <si>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</si>
  <si>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</si>
  <si>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</si>
  <si>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</si>
  <si>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</si>
  <si>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</si>
  <si>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</si>
  <si>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</si>
  <si>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</si>
  <si>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</si>
  <si>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</si>
  <si>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</si>
  <si>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</si>
  <si>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</si>
  <si>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</si>
  <si>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</si>
  <si>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</si>
  <si>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</si>
  <si>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</si>
  <si>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</si>
  <si>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</si>
  <si>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</si>
  <si>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</si>
  <si>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</si>
  <si>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</si>
  <si>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</si>
  <si>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</si>
  <si>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</si>
  <si>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</si>
  <si>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</si>
  <si>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</si>
  <si>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</si>
  <si>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</si>
  <si>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</si>
  <si>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</si>
  <si>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</si>
  <si>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</si>
  <si>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</si>
  <si>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</si>
  <si>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</si>
  <si>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</si>
  <si>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</si>
  <si>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</si>
  <si>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</si>
  <si>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</si>
  <si>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</si>
  <si>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</si>
  <si>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</si>
  <si>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</si>
  <si>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</si>
  <si>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</si>
  <si>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</si>
  <si>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</si>
  <si>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</si>
  <si>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</si>
  <si>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</si>
  <si>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</si>
  <si>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</si>
  <si>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</si>
  <si>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</si>
  <si>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</si>
  <si>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</si>
  <si>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</si>
  <si>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</si>
  <si>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</si>
  <si>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</si>
  <si>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</si>
  <si>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</si>
  <si>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</si>
  <si>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</si>
  <si>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</si>
  <si>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</si>
  <si>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</si>
  <si>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</si>
  <si>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</si>
  <si>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</si>
  <si>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</si>
  <si>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</si>
  <si>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</si>
  <si>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</si>
  <si>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</si>
  <si>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</si>
  <si>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</si>
  <si>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</si>
  <si>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</si>
  <si>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</si>
  <si>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</si>
  <si>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</si>
  <si>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</si>
  <si>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</si>
  <si>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</si>
  <si>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</si>
  <si>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</si>
  <si>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</si>
  <si>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</si>
  <si>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</si>
  <si>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</si>
  <si>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</si>
  <si>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</si>
  <si>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</si>
  <si>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</si>
  <si>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</si>
  <si>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</si>
  <si>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</si>
  <si>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</si>
  <si>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</si>
  <si>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</si>
  <si>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</si>
  <si>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</si>
  <si>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</si>
  <si>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</si>
  <si>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</si>
  <si>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</si>
  <si>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</si>
  <si>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</si>
  <si>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</si>
  <si>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</si>
  <si>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</si>
  <si>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</si>
  <si>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</si>
  <si>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</si>
  <si>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</si>
  <si>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</si>
  <si>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</si>
  <si>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</si>
  <si>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</si>
  <si>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</si>
  <si>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</si>
  <si>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</si>
  <si>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</si>
  <si>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</si>
  <si>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</si>
  <si>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</si>
  <si>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</si>
  <si>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</si>
  <si>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</si>
  <si>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</si>
  <si>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</si>
  <si>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</si>
  <si>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</si>
  <si>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</si>
  <si>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</si>
  <si>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</si>
  <si>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</si>
  <si>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</si>
  <si>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</si>
  <si>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</si>
  <si>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</si>
  <si>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</si>
  <si>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</si>
  <si>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</si>
  <si>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</si>
  <si>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</si>
  <si>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</si>
  <si>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</si>
  <si>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</si>
  <si>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</si>
  <si>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</si>
  <si>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</si>
  <si>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</si>
  <si>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</si>
  <si>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</si>
  <si>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</si>
  <si>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</si>
  <si>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</si>
  <si>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</si>
  <si>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</si>
  <si>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</si>
  <si>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</si>
  <si>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</si>
  <si>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</si>
  <si>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</si>
  <si>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</si>
  <si>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</si>
  <si>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</si>
  <si>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</si>
  <si>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</si>
  <si>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</si>
  <si>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</si>
  <si>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</si>
  <si>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</si>
  <si>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</si>
  <si>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</si>
  <si>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</si>
  <si>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</si>
  <si>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</si>
  <si>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</si>
  <si>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</si>
  <si>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</si>
  <si>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</si>
  <si>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</si>
  <si>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</si>
  <si>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</si>
  <si>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</si>
  <si>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</si>
  <si>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</si>
  <si>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</si>
  <si>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</si>
  <si>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</si>
  <si>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</si>
  <si>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</si>
  <si>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</si>
  <si>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</si>
  <si>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</si>
  <si>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</si>
  <si>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</si>
  <si>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</si>
  <si>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</si>
  <si>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</si>
  <si>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</si>
  <si>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</si>
  <si>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</si>
  <si>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</si>
  <si>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</si>
  <si>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</si>
  <si>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</si>
  <si>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</si>
  <si>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</si>
  <si>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</si>
  <si>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</si>
  <si>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</si>
  <si>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</si>
  <si>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</si>
  <si>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</si>
  <si>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</si>
  <si>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</si>
  <si>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</si>
  <si>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</si>
  <si>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</si>
  <si>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</si>
  <si>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</si>
  <si>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</si>
  <si>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</si>
  <si>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</si>
  <si>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</si>
  <si>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</si>
  <si>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</si>
  <si>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</si>
  <si>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</si>
  <si>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</si>
  <si>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</si>
  <si>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</si>
  <si>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</si>
  <si>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</si>
  <si>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</si>
  <si>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</si>
  <si>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</si>
  <si>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</si>
  <si>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</si>
  <si>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</si>
  <si>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</si>
  <si>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</si>
  <si>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</si>
  <si>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</si>
  <si>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</si>
  <si>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</si>
  <si>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</si>
  <si>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</si>
  <si>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</si>
  <si>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</si>
  <si>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</si>
  <si>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</si>
  <si>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</si>
  <si>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</si>
  <si>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</si>
  <si>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</si>
  <si>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</si>
  <si>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</si>
  <si>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</si>
  <si>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</si>
  <si>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</si>
  <si>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</si>
  <si>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</si>
  <si>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</si>
  <si>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</si>
  <si>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</si>
  <si>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</si>
  <si>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</si>
  <si>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</si>
  <si>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</si>
  <si>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</si>
  <si>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</si>
  <si>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</si>
  <si>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</si>
  <si>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</si>
  <si>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</si>
  <si>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</si>
  <si>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</si>
  <si>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</si>
  <si>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</si>
  <si>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</si>
  <si>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</si>
  <si>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</si>
  <si>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</si>
  <si>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</si>
  <si>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</si>
  <si>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</si>
  <si>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</si>
  <si>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</si>
  <si>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</si>
  <si>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</si>
  <si>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</si>
  <si>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</si>
  <si>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</si>
  <si>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</si>
  <si>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</si>
  <si>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</si>
  <si>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</si>
  <si>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</si>
  <si>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</si>
  <si>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</si>
  <si>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</si>
  <si>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</si>
  <si>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</si>
  <si>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</si>
  <si>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</si>
  <si>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</si>
  <si>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</si>
  <si>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</si>
  <si>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</si>
  <si>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</si>
  <si>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</si>
  <si>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</si>
  <si>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</si>
  <si>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</si>
  <si>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</si>
  <si>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</si>
  <si>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</si>
  <si>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</si>
  <si>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</si>
  <si>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</si>
  <si>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</si>
  <si>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</si>
  <si>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</si>
  <si>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</si>
  <si>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</si>
  <si>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</si>
  <si>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</si>
  <si>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</si>
  <si>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</si>
  <si>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</si>
  <si>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</si>
  <si>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</si>
  <si>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</si>
  <si>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</si>
  <si>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</si>
  <si>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</si>
  <si>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</si>
  <si>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</si>
  <si>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</si>
  <si>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</si>
  <si>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</si>
  <si>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</si>
  <si>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</si>
  <si>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</si>
  <si>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</si>
  <si>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</si>
  <si>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</si>
  <si>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</si>
  <si>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</si>
  <si>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</si>
  <si>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</si>
  <si>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</si>
  <si>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</si>
  <si>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</si>
  <si>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</si>
  <si>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</si>
  <si>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</si>
  <si>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</si>
  <si>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</si>
  <si>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</si>
  <si>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</si>
  <si>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</si>
  <si>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</si>
  <si>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</si>
  <si>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</si>
  <si>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</si>
  <si>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</si>
  <si>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</si>
  <si>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</si>
  <si>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</si>
  <si>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</si>
  <si>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</si>
  <si>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</si>
  <si>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</si>
  <si>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</si>
  <si>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</si>
  <si>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</si>
  <si>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</si>
  <si>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</si>
  <si>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</si>
  <si>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</si>
  <si>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</si>
  <si>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</si>
  <si>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</si>
  <si>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</si>
  <si>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</si>
  <si>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</si>
  <si>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</si>
  <si>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</si>
  <si>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</si>
  <si>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</si>
  <si>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</si>
  <si>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</si>
  <si>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</si>
  <si>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</si>
  <si>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</si>
  <si>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</si>
  <si>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</si>
  <si>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</si>
  <si>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</si>
  <si>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</si>
  <si>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</si>
  <si>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</si>
  <si>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</si>
  <si>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</si>
  <si>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</si>
  <si>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</si>
  <si>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</si>
  <si>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</si>
  <si>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</si>
  <si>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</si>
  <si>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</si>
  <si>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</si>
  <si>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</si>
  <si>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</si>
  <si>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</si>
  <si>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</si>
  <si>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</si>
  <si>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</si>
  <si>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</si>
  <si>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</si>
  <si>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</si>
  <si>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</si>
  <si>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</si>
  <si>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</si>
  <si>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</si>
  <si>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</si>
  <si>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</si>
  <si>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</si>
  <si>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</si>
  <si>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</si>
  <si>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</si>
  <si>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</si>
  <si>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</si>
  <si>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</si>
  <si>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</si>
  <si>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</si>
  <si>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</si>
  <si>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</si>
  <si>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</si>
  <si>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</si>
  <si>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</si>
  <si>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</si>
  <si>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</si>
  <si>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</si>
  <si>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</si>
  <si>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</si>
  <si>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</si>
  <si>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</si>
  <si>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</si>
  <si>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</si>
  <si>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</si>
  <si>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</si>
  <si>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</si>
  <si>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</si>
  <si>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</si>
  <si>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</si>
  <si>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</si>
  <si>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</si>
  <si>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</si>
  <si>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</si>
  <si>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</si>
  <si>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</si>
  <si>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</si>
  <si>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</si>
  <si>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</si>
  <si>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</si>
  <si>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</si>
  <si>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</si>
  <si>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</si>
  <si>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</si>
  <si>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</si>
  <si>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</si>
  <si>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</si>
  <si>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</si>
  <si>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</si>
  <si>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</si>
  <si>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</si>
  <si>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</si>
  <si>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</si>
  <si>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</si>
  <si>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</si>
  <si>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</si>
  <si>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</si>
  <si>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</si>
  <si>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</si>
  <si>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</si>
  <si>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</si>
  <si>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</si>
  <si>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</si>
  <si>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</si>
  <si>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</si>
  <si>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</si>
  <si>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</si>
  <si>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</si>
  <si>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</si>
  <si>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</si>
  <si>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</si>
  <si>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</si>
  <si>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</si>
  <si>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</si>
  <si>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</si>
  <si>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</si>
  <si>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</si>
  <si>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</si>
  <si>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</si>
  <si>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</si>
  <si>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</si>
  <si>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</si>
  <si>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</si>
  <si>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</si>
  <si>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</si>
  <si>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</si>
  <si>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</si>
  <si>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</si>
  <si>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</si>
  <si>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</si>
  <si>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</si>
  <si>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</si>
  <si>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</si>
  <si>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</si>
  <si>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</si>
  <si>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</si>
  <si>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</si>
  <si>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</si>
  <si>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</si>
  <si>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</si>
  <si>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</si>
  <si>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</si>
  <si>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</si>
  <si>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</si>
  <si>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</si>
  <si>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</si>
  <si>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</si>
  <si>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</si>
  <si>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</si>
  <si>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</si>
  <si>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</si>
  <si>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</si>
  <si>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</si>
  <si>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</si>
  <si>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</si>
  <si>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</si>
  <si>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</si>
  <si>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</si>
  <si>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</si>
  <si>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</si>
  <si>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</si>
  <si>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</si>
  <si>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</si>
  <si>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</si>
  <si>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</si>
  <si>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</si>
  <si>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</si>
  <si>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</si>
  <si>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</si>
  <si>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</si>
  <si>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</si>
  <si>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</si>
  <si>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</si>
  <si>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</si>
  <si>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</si>
  <si>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</si>
  <si>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</si>
  <si>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</si>
  <si>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</si>
  <si>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</si>
  <si>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</si>
  <si>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</si>
  <si>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</si>
  <si>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</si>
  <si>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</si>
  <si>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</si>
  <si>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</si>
  <si>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</si>
  <si>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</si>
  <si>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</si>
  <si>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</si>
  <si>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</si>
  <si>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</si>
  <si>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</si>
  <si>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</si>
  <si>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</si>
  <si>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</si>
  <si>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</si>
  <si>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</si>
  <si>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</si>
  <si>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</si>
  <si>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</si>
  <si>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</si>
  <si>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</si>
  <si>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</si>
  <si>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</si>
  <si>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</si>
  <si>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</si>
  <si>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</si>
  <si>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</si>
  <si>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</si>
  <si>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</si>
  <si>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</si>
  <si>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</si>
  <si>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</si>
  <si>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</si>
  <si>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</si>
  <si>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</si>
  <si>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</si>
  <si>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</si>
  <si>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</si>
  <si>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</si>
  <si>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</si>
  <si>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</si>
  <si>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</si>
  <si>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</si>
  <si>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</si>
  <si>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</si>
  <si>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</si>
  <si>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</si>
  <si>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</si>
  <si>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</si>
  <si>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</si>
  <si>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</si>
  <si>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</si>
  <si>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</si>
  <si>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</si>
  <si>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</si>
  <si>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</si>
  <si>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</si>
  <si>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</si>
  <si>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</si>
  <si>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</si>
  <si>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</si>
  <si>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</si>
  <si>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</si>
  <si>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</si>
  <si>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</si>
  <si>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</si>
  <si>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</si>
  <si>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</si>
  <si>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</si>
  <si>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</si>
  <si>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</si>
  <si>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</si>
  <si>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</si>
  <si>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</si>
  <si>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</si>
  <si>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</si>
  <si>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</si>
  <si>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</si>
  <si>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</si>
  <si>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</si>
  <si>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</si>
  <si>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</si>
  <si>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</si>
  <si>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</si>
  <si>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</si>
  <si>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</si>
  <si>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</si>
  <si>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</si>
  <si>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</si>
  <si>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</si>
  <si>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</si>
  <si>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</si>
  <si>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</si>
  <si>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</si>
  <si>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</si>
  <si>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</si>
  <si>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</si>
  <si>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</si>
  <si>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</si>
  <si>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</si>
  <si>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</si>
  <si>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</si>
  <si>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</si>
  <si>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</si>
  <si>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</si>
  <si>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</si>
  <si>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</si>
  <si>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</si>
  <si>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</si>
  <si>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</si>
  <si>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</si>
  <si>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</si>
  <si>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</si>
  <si>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</si>
  <si>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</si>
  <si>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</si>
  <si>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</si>
  <si>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</si>
  <si>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</si>
  <si>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</si>
  <si>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</si>
  <si>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</si>
  <si>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</si>
  <si>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</si>
  <si>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</si>
  <si>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</si>
  <si>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</si>
  <si>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</si>
  <si>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</si>
  <si>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</si>
  <si>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</si>
  <si>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</si>
  <si>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</si>
  <si>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</si>
  <si>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</si>
  <si>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</si>
  <si>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</si>
  <si>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</si>
  <si>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</si>
  <si>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</si>
  <si>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</si>
  <si>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</si>
  <si>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</si>
  <si>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</si>
  <si>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</si>
  <si>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</si>
  <si>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</si>
  <si>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</si>
  <si>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</si>
  <si>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</si>
  <si>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</si>
  <si>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</si>
  <si>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</si>
  <si>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</si>
  <si>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</si>
  <si>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</si>
  <si>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</si>
  <si>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</si>
  <si>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</si>
  <si>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</si>
  <si>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</si>
  <si>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</si>
  <si>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</si>
  <si>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</si>
  <si>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</si>
  <si>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</si>
  <si>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</si>
  <si>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</si>
  <si>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</si>
  <si>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</si>
  <si>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</si>
  <si>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</si>
  <si>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</si>
  <si>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</si>
  <si>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</si>
  <si>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</si>
  <si>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</si>
  <si>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</si>
  <si>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</si>
  <si>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</si>
  <si>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</si>
  <si>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</si>
  <si>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</si>
  <si>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</si>
  <si>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</si>
  <si>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</si>
  <si>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</si>
  <si>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</si>
  <si>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</si>
  <si>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</si>
  <si>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</si>
  <si>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</si>
  <si>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</si>
  <si>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</si>
  <si>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</si>
  <si>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</si>
  <si>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</si>
  <si>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</si>
  <si>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</si>
  <si>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</si>
  <si>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</si>
  <si>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</si>
  <si>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</si>
  <si>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</si>
  <si>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</si>
  <si>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</si>
  <si>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</si>
  <si>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</si>
  <si>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</si>
  <si>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</si>
  <si>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</si>
  <si>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</si>
  <si>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</si>
  <si>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</si>
  <si>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</si>
  <si>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</si>
  <si>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</si>
  <si>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</si>
  <si>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</si>
  <si>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</si>
  <si>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</si>
  <si>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</si>
  <si>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</si>
  <si>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</si>
  <si>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</si>
  <si>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</si>
  <si>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</si>
  <si>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</si>
  <si>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</si>
  <si>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</si>
  <si>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</si>
  <si>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</si>
  <si>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</si>
  <si>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</si>
  <si>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</si>
  <si>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</si>
  <si>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</si>
  <si>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</si>
  <si>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</si>
  <si>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</si>
  <si>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</si>
  <si>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</si>
  <si>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</si>
  <si>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</si>
  <si>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</si>
  <si>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</si>
  <si>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</si>
  <si>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</si>
  <si>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</si>
  <si>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</si>
  <si>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</si>
  <si>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</si>
  <si>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</si>
  <si>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</si>
  <si>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</si>
  <si>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</si>
  <si>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</si>
  <si>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</si>
  <si>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</si>
  <si>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</si>
  <si>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</si>
  <si>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</si>
  <si>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</si>
  <si>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</si>
  <si>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</si>
  <si>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</si>
  <si>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</si>
  <si>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</si>
  <si>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</si>
  <si>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</si>
  <si>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</si>
  <si>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</si>
  <si>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</si>
  <si>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</si>
  <si>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</si>
  <si>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</si>
  <si>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</si>
  <si>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</si>
  <si>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</si>
  <si>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</si>
  <si>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</si>
  <si>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</si>
  <si>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</si>
  <si>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</si>
  <si>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</si>
  <si>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</si>
  <si>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</si>
  <si>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</si>
  <si>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</si>
  <si>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</si>
  <si>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</si>
  <si>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</si>
  <si>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</si>
  <si>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</si>
  <si>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</si>
  <si>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</si>
  <si>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</si>
  <si>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</si>
  <si>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</si>
  <si>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</si>
  <si>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</si>
  <si>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</si>
  <si>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</si>
  <si>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</si>
  <si>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</si>
  <si>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</si>
  <si>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</si>
  <si>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</si>
  <si>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</si>
  <si>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</si>
  <si>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</si>
  <si>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</si>
  <si>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</si>
  <si>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</si>
  <si>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</si>
  <si>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</si>
  <si>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</si>
  <si>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</si>
  <si>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</si>
  <si>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</si>
  <si>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</si>
  <si>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</si>
  <si>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</si>
  <si>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</si>
  <si>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</si>
  <si>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</si>
  <si>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</si>
  <si>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</si>
  <si>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</si>
  <si>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</si>
  <si>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</si>
  <si>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</si>
  <si>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</si>
  <si>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</si>
  <si>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</si>
  <si>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</si>
  <si>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</si>
  <si>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</si>
  <si>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</si>
  <si>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</si>
  <si>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</si>
  <si>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</si>
  <si>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</si>
  <si>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</si>
  <si>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</si>
  <si>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</si>
  <si>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</si>
  <si>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</si>
  <si>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</si>
  <si>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</si>
  <si>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</si>
  <si>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</si>
  <si>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</si>
  <si>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</si>
  <si>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</si>
  <si>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</si>
  <si>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</si>
  <si>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</si>
  <si>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</si>
  <si>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</si>
  <si>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</si>
  <si>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</si>
  <si>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</si>
  <si>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</si>
  <si>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</si>
  <si>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</si>
  <si>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</si>
  <si>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</si>
  <si>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</si>
  <si>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</si>
  <si>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</si>
  <si>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</si>
  <si>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</si>
  <si>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</si>
  <si>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</si>
  <si>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</si>
  <si>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</si>
  <si>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</si>
  <si>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</si>
  <si>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</si>
  <si>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</si>
  <si>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</si>
  <si>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</si>
  <si>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</si>
  <si>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</si>
  <si>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</si>
  <si>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</si>
  <si>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</si>
  <si>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</si>
  <si>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</si>
  <si>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</si>
  <si>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</si>
  <si>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</si>
  <si>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</si>
  <si>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</si>
  <si>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</si>
  <si>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</si>
  <si>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</si>
  <si>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</si>
  <si>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</si>
  <si>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</si>
  <si>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</si>
  <si>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</si>
  <si>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</si>
  <si>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</si>
  <si>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</si>
  <si>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</si>
  <si>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</si>
  <si>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</si>
  <si>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</si>
  <si>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</si>
  <si>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</si>
  <si>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</si>
  <si>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</si>
  <si>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</si>
  <si>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</si>
  <si>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</si>
  <si>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</si>
  <si>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</si>
  <si>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</si>
  <si>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</si>
  <si>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</si>
  <si>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</si>
  <si>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</si>
  <si>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</si>
  <si>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</si>
  <si>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</si>
  <si>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</si>
  <si>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</si>
  <si>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</si>
  <si>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</si>
  <si>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</si>
  <si>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</si>
  <si>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</si>
  <si>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</si>
  <si>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</si>
  <si>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</si>
  <si>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</si>
  <si>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</si>
  <si>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</si>
  <si>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</si>
  <si>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</si>
  <si>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</si>
  <si>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</si>
  <si>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</si>
  <si>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</si>
  <si>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</si>
  <si>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</si>
  <si>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</si>
  <si>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</si>
  <si>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</si>
  <si>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</si>
  <si>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</si>
  <si>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</si>
  <si>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</si>
  <si>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</si>
  <si>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</si>
  <si>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</si>
  <si>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</si>
  <si>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</si>
  <si>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</si>
  <si>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</si>
  <si>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</si>
  <si>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</si>
  <si>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</si>
  <si>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</si>
  <si>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</si>
  <si>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</si>
  <si>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</si>
  <si>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</si>
  <si>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</si>
  <si>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</si>
  <si>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</si>
  <si>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</si>
  <si>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</si>
  <si>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</si>
  <si>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</si>
  <si>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</si>
  <si>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</si>
  <si>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</si>
  <si>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</si>
  <si>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</si>
  <si>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</si>
  <si>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</si>
  <si>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</si>
  <si>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</si>
  <si>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</si>
  <si>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</si>
  <si>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</si>
  <si>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</si>
  <si>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</si>
  <si>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</si>
  <si>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</si>
  <si>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</si>
  <si>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</si>
  <si>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</si>
  <si>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</si>
  <si>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</si>
  <si>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</si>
  <si>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</si>
  <si>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</si>
  <si>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</si>
  <si>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</si>
  <si>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</si>
  <si>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</si>
  <si>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</si>
  <si>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</si>
  <si>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</si>
  <si>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</si>
  <si>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</si>
  <si>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</si>
  <si>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</si>
  <si>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</si>
  <si>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</si>
  <si>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</si>
  <si>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</si>
  <si>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</si>
  <si>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</si>
  <si>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</si>
  <si>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</si>
  <si>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</si>
  <si>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</si>
  <si>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</si>
  <si>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</si>
  <si>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</si>
  <si>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</si>
  <si>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</si>
  <si>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</si>
  <si>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</si>
  <si>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</si>
  <si>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</si>
  <si>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</si>
  <si>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</si>
  <si>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</si>
  <si>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</si>
  <si>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</si>
  <si>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</si>
  <si>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</si>
  <si>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</si>
  <si>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</si>
  <si>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</si>
  <si>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</si>
  <si>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</si>
  <si>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</si>
  <si>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</si>
  <si>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</si>
  <si>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</si>
  <si>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</si>
  <si>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</si>
  <si>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</si>
  <si>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</si>
  <si>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</si>
  <si>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</si>
  <si>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</si>
  <si>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</si>
  <si>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</si>
  <si>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</si>
  <si>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</si>
  <si>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</si>
  <si>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</si>
  <si>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</si>
  <si>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</si>
  <si>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</si>
  <si>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</si>
  <si>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</si>
  <si>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</si>
  <si>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</si>
  <si>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</si>
  <si>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</si>
  <si>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</si>
  <si>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</si>
  <si>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</si>
  <si>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</si>
  <si>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</si>
  <si>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</si>
  <si>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</si>
  <si>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</si>
  <si>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</si>
  <si>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</si>
  <si>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</si>
  <si>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</si>
  <si>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</si>
  <si>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</si>
  <si>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</si>
  <si>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</si>
  <si>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</si>
  <si>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</si>
  <si>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</si>
  <si>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</si>
  <si>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</si>
  <si>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</si>
  <si>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</si>
  <si>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</si>
  <si>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</si>
  <si>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</si>
  <si>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</si>
  <si>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</si>
  <si>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</si>
  <si>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</si>
  <si>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</si>
  <si>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</si>
  <si>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</si>
  <si>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</si>
  <si>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</si>
  <si>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</si>
  <si>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</si>
  <si>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</si>
  <si>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</si>
  <si>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</si>
  <si>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</si>
  <si>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</si>
  <si>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</si>
  <si>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</si>
  <si>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</si>
  <si>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</si>
  <si>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</si>
  <si>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</si>
  <si>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</si>
  <si>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</si>
  <si>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</si>
  <si>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</si>
  <si>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</si>
  <si>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</si>
  <si>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</si>
  <si>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</si>
  <si>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</si>
  <si>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</si>
  <si>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</si>
  <si>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</si>
  <si>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</si>
  <si>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</si>
  <si>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</si>
  <si>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</si>
  <si>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</si>
  <si>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</si>
  <si>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</si>
  <si>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</si>
  <si>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</si>
  <si>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</si>
  <si>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</si>
  <si>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</si>
  <si>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</si>
  <si>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</si>
  <si>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</si>
  <si>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</si>
  <si>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</si>
  <si>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</si>
  <si>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</si>
  <si>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</si>
  <si>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</si>
  <si>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</si>
  <si>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</si>
  <si>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</si>
  <si>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</si>
  <si>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</si>
  <si>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</si>
  <si>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</si>
  <si>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</si>
  <si>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</si>
  <si>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</si>
  <si>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</si>
  <si>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</si>
  <si>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</si>
  <si>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</si>
  <si>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</si>
  <si>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</si>
  <si>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</si>
  <si>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</si>
  <si>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</si>
  <si>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</si>
  <si>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</si>
  <si>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</si>
  <si>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</si>
  <si>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</si>
  <si>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</si>
  <si>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</si>
  <si>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</si>
  <si>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</si>
  <si>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</si>
  <si>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</si>
  <si>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</si>
  <si>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</si>
  <si>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</si>
  <si>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</si>
  <si>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</si>
  <si>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</si>
  <si>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</si>
  <si>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</si>
  <si>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</si>
  <si>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</si>
  <si>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</si>
  <si>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</si>
  <si>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</si>
  <si>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</si>
  <si>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</si>
  <si>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</si>
  <si>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</si>
  <si>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</si>
  <si>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</si>
  <si>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</si>
  <si>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</si>
  <si>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</si>
  <si>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</si>
  <si>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</si>
  <si>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</si>
  <si>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</si>
  <si>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</si>
  <si>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</si>
  <si>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</si>
  <si>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</si>
  <si>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</si>
  <si>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</si>
  <si>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</si>
  <si>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</si>
  <si>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</si>
  <si>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</si>
  <si>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</si>
  <si>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</si>
  <si>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</si>
  <si>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</si>
  <si>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</si>
  <si>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</si>
  <si>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</si>
  <si>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</si>
  <si>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</si>
  <si>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</si>
  <si>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</si>
  <si>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</si>
  <si>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</si>
  <si>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</si>
  <si>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</si>
  <si>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</si>
  <si>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</si>
  <si>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</si>
  <si>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</si>
  <si>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</si>
  <si>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</si>
  <si>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</si>
  <si>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</si>
  <si>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</si>
  <si>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</si>
  <si>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</si>
  <si>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</si>
  <si>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</si>
  <si>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</si>
  <si>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</si>
  <si>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</si>
  <si>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</si>
  <si>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</si>
  <si>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</si>
  <si>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</si>
  <si>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</si>
  <si>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</si>
  <si>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</si>
  <si>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</si>
  <si>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</si>
  <si>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</si>
  <si>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</si>
  <si>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</si>
  <si>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</si>
  <si>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</si>
  <si>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</si>
  <si>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</si>
  <si>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</si>
  <si>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</si>
  <si>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</si>
  <si>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</si>
  <si>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</si>
  <si>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</si>
  <si>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</si>
  <si>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</si>
  <si>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</si>
  <si>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</si>
  <si>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</si>
  <si>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</si>
  <si>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</si>
  <si>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</si>
  <si>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</si>
  <si>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</si>
  <si>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</si>
  <si>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</si>
  <si>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</si>
  <si>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</si>
  <si>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</si>
  <si>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</si>
  <si>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</si>
  <si>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</si>
  <si>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</si>
  <si>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</si>
  <si>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</si>
  <si>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</si>
  <si>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</si>
  <si>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</si>
  <si>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</si>
  <si>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</si>
  <si>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</si>
  <si>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</si>
  <si>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</si>
  <si>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</si>
  <si>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</si>
  <si>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</si>
  <si>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</si>
  <si>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</si>
  <si>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</si>
  <si>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</si>
  <si>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</si>
  <si>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</si>
  <si>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</si>
  <si>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</si>
  <si>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</si>
  <si>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</si>
  <si>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</si>
  <si>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</si>
  <si>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</si>
  <si>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</si>
  <si>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</si>
  <si>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</si>
  <si>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</si>
  <si>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</si>
  <si>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</si>
  <si>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</si>
  <si>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</si>
  <si>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</si>
  <si>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</si>
  <si>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</si>
  <si>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</si>
  <si>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</si>
  <si>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</si>
  <si>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</si>
  <si>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</si>
  <si>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</si>
  <si>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</si>
  <si>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</si>
  <si>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</si>
  <si>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</si>
  <si>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</si>
  <si>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</si>
  <si>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</si>
  <si>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</si>
  <si>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</si>
  <si>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</si>
  <si>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</si>
  <si>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</si>
  <si>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</si>
  <si>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</si>
  <si>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</si>
  <si>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</si>
  <si>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</si>
  <si>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</si>
  <si>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</si>
  <si>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</si>
  <si>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</si>
  <si>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</si>
  <si>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</si>
  <si>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</si>
  <si>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</si>
  <si>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</si>
  <si>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</si>
  <si>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</si>
  <si>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</si>
  <si>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</si>
  <si>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</si>
  <si>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</si>
  <si>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</si>
  <si>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</si>
  <si>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</si>
  <si>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</si>
  <si>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</si>
  <si>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</si>
  <si>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</si>
  <si>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</si>
  <si>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</si>
  <si>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</si>
  <si>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</si>
  <si>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</si>
  <si>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</si>
  <si>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</si>
  <si>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</si>
  <si>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</si>
  <si>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</si>
  <si>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</si>
  <si>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</si>
  <si>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</si>
  <si>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</si>
  <si>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</si>
  <si>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</si>
  <si>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</si>
  <si>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</si>
  <si>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</si>
  <si>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</si>
  <si>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</si>
  <si>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</si>
  <si>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</si>
  <si>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</si>
  <si>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</si>
  <si>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</si>
  <si>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</si>
  <si>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</si>
  <si>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</si>
  <si>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</si>
  <si>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</si>
  <si>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</si>
  <si>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</si>
  <si>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</si>
  <si>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</si>
  <si>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</si>
  <si>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</si>
  <si>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</si>
  <si>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</si>
  <si>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</si>
  <si>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</si>
  <si>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</si>
  <si>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</si>
  <si>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</si>
  <si>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</si>
  <si>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</si>
  <si>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</si>
  <si>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</si>
  <si>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</si>
  <si>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</si>
  <si>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</si>
  <si>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</si>
  <si>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</si>
  <si>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</si>
  <si>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</si>
  <si>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</si>
  <si>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</si>
  <si>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</si>
  <si>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</si>
  <si>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</si>
  <si>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</si>
  <si>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</si>
  <si>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</si>
  <si>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</si>
  <si>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</si>
  <si>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</si>
  <si>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</si>
  <si>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</si>
  <si>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</si>
  <si>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</si>
  <si>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</si>
  <si>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</si>
  <si>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</si>
  <si>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</si>
  <si>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</si>
  <si>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</si>
  <si>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</si>
  <si>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</si>
  <si>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</si>
  <si>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</si>
  <si>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</si>
  <si>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</si>
  <si>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</si>
  <si>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</si>
  <si>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</si>
  <si>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</si>
  <si>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</si>
  <si>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</si>
  <si>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</si>
  <si>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</si>
  <si>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</si>
  <si>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</si>
  <si>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</si>
  <si>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</si>
  <si>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</si>
  <si>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</si>
  <si>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</si>
  <si>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</si>
  <si>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</si>
  <si>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</si>
  <si>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</si>
  <si>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</si>
  <si>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</si>
  <si>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</si>
  <si>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</si>
  <si>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</si>
  <si>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</si>
  <si>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</si>
  <si>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</si>
  <si>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</si>
  <si>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</si>
  <si>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</si>
  <si>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</si>
  <si>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</si>
  <si>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</si>
  <si>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</si>
  <si>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</si>
  <si>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</si>
  <si>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</si>
  <si>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</si>
  <si>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</si>
  <si>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</si>
  <si>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</si>
  <si>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</si>
  <si>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</si>
  <si>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</si>
  <si>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</si>
  <si>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</si>
  <si>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</si>
  <si>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</si>
  <si>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</si>
  <si>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</si>
  <si>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</si>
  <si>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</si>
  <si>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</si>
  <si>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</si>
  <si>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</si>
  <si>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</si>
  <si>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</si>
  <si>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</si>
  <si>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</si>
  <si>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</si>
  <si>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</si>
  <si>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</si>
  <si>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</si>
  <si>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</si>
  <si>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</si>
  <si>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</si>
  <si>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</si>
  <si>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</si>
  <si>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</si>
  <si>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</si>
  <si>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</si>
  <si>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</si>
  <si>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</si>
  <si>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</si>
  <si>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</si>
  <si>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</si>
  <si>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</si>
  <si>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</si>
  <si>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</si>
  <si>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</si>
  <si>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</si>
  <si>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</si>
  <si>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</si>
  <si>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</si>
  <si>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</si>
  <si>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</si>
  <si>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</si>
  <si>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</si>
  <si>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</si>
  <si>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</si>
  <si>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</si>
  <si>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</si>
  <si>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</si>
  <si>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</si>
  <si>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</si>
  <si>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</si>
  <si>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</si>
  <si>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</si>
  <si>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</si>
  <si>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</si>
  <si>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</si>
  <si>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</si>
  <si>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</si>
  <si>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</si>
  <si>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</si>
  <si>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</si>
  <si>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</si>
  <si>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</si>
  <si>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</si>
  <si>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</si>
  <si>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</si>
  <si>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</si>
  <si>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</si>
  <si>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</si>
  <si>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</si>
  <si>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</si>
  <si>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</si>
  <si>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</si>
  <si>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</si>
  <si>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</si>
  <si>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</si>
  <si>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</si>
  <si>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</si>
  <si>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</si>
  <si>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</si>
  <si>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</si>
  <si>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</si>
  <si>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</si>
  <si>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</si>
  <si>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</si>
  <si>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</si>
  <si>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</si>
  <si>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</si>
  <si>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</si>
  <si>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</si>
  <si>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</si>
  <si>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</si>
  <si>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</si>
  <si>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</si>
  <si>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</si>
  <si>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</si>
  <si>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</si>
  <si>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</si>
  <si>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</si>
  <si>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</si>
  <si>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</si>
  <si>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</si>
  <si>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</si>
  <si>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</si>
  <si>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</si>
  <si>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</si>
  <si>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</si>
  <si>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</si>
  <si>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</si>
  <si>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</si>
  <si>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</si>
  <si>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</si>
  <si>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</si>
  <si>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</si>
  <si>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</si>
  <si>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</si>
  <si>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</si>
  <si>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</si>
  <si>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</si>
  <si>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</si>
  <si>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</si>
  <si>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</si>
  <si>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</si>
  <si>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</si>
  <si>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</si>
  <si>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</si>
  <si>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</si>
  <si>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</si>
  <si>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</si>
  <si>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</si>
  <si>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</si>
  <si>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</si>
  <si>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</si>
  <si>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</si>
  <si>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</si>
  <si>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</si>
  <si>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</si>
  <si>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</si>
  <si>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</si>
  <si>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</si>
  <si>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</si>
  <si>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</si>
  <si>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</si>
  <si>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</si>
  <si>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</si>
  <si>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</si>
  <si>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</si>
  <si>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</si>
  <si>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</si>
  <si>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</si>
  <si>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</si>
  <si>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</si>
  <si>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</si>
  <si>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</si>
  <si>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</si>
  <si>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</si>
  <si>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</si>
  <si>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</si>
  <si>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</si>
  <si>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</si>
  <si>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</si>
  <si>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</si>
  <si>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</si>
  <si>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</si>
  <si>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</si>
  <si>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</si>
  <si>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</si>
  <si>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</si>
  <si>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</si>
  <si>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</si>
  <si>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</si>
  <si>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</si>
  <si>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</si>
  <si>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</si>
  <si>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</si>
  <si>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</si>
  <si>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</si>
  <si>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</si>
  <si>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</si>
  <si>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</si>
  <si>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</si>
  <si>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</si>
  <si>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</si>
  <si>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</si>
  <si>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</si>
  <si>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</si>
  <si>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</si>
  <si>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</si>
  <si>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</si>
  <si>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</si>
  <si>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</si>
  <si>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</si>
  <si>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</si>
  <si>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</si>
  <si>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</si>
  <si>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</si>
  <si>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</si>
  <si>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</si>
  <si>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</si>
  <si>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</si>
  <si>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</si>
  <si>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</si>
  <si>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</si>
  <si>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</si>
  <si>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</si>
  <si>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</si>
  <si>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</si>
  <si>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</si>
  <si>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</si>
  <si>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</si>
  <si>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</si>
  <si>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</si>
  <si>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</si>
  <si>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</si>
  <si>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</si>
  <si>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</si>
  <si>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</si>
  <si>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</si>
  <si>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</si>
  <si>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</si>
  <si>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</si>
  <si>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</si>
  <si>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</si>
  <si>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</si>
  <si>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</si>
  <si>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</si>
  <si>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</si>
  <si>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</si>
  <si>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</si>
  <si>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</si>
  <si>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</si>
  <si>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</si>
  <si>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</si>
  <si>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</si>
  <si>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</si>
  <si>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</si>
  <si>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</si>
  <si>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</si>
  <si>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</si>
  <si>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</si>
  <si>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</si>
  <si>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</si>
  <si>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</si>
  <si>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</si>
  <si>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</si>
  <si>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</si>
  <si>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</si>
  <si>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</si>
  <si>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</si>
  <si>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</si>
  <si>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</si>
  <si>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</si>
  <si>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</si>
  <si>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</si>
  <si>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</si>
  <si>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</si>
  <si>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</si>
  <si>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</si>
  <si>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</si>
  <si>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</si>
  <si>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</si>
  <si>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</si>
  <si>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</si>
  <si>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</si>
  <si>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</si>
  <si>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</si>
  <si>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</si>
  <si>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</si>
  <si>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</si>
  <si>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</si>
  <si>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</si>
  <si>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</si>
  <si>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</si>
  <si>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</si>
  <si>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</si>
  <si>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</si>
  <si>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</si>
  <si>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</si>
  <si>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</si>
  <si>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</si>
  <si>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</si>
  <si>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</si>
  <si>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</si>
  <si>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</si>
  <si>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</si>
  <si>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</si>
  <si>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</si>
  <si>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</si>
  <si>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</si>
  <si>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</si>
  <si>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</si>
  <si>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</si>
  <si>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</si>
  <si>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</si>
  <si>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</si>
  <si>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</si>
  <si>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</si>
  <si>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</si>
  <si>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</si>
  <si>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</si>
  <si>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</si>
  <si>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</si>
  <si>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</si>
  <si>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</si>
  <si>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</si>
  <si>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</si>
  <si>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</si>
  <si>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</si>
  <si>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</si>
  <si>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</si>
  <si>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</si>
  <si>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</si>
  <si>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</si>
  <si>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</si>
  <si>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</si>
  <si>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</si>
  <si>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</si>
  <si>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</si>
  <si>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</si>
  <si>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</si>
  <si>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</si>
  <si>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</si>
  <si>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</si>
  <si>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</si>
  <si>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</si>
  <si>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</si>
  <si>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</si>
  <si>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</si>
  <si>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</si>
  <si>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</si>
  <si>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</si>
  <si>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</si>
  <si>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</si>
  <si>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</si>
  <si>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</si>
  <si>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</si>
  <si>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</si>
  <si>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</si>
  <si>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</si>
  <si>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</si>
  <si>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</si>
  <si>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</si>
  <si>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</si>
  <si>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</si>
  <si>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</si>
  <si>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</si>
  <si>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</si>
  <si>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</si>
  <si>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</si>
  <si>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</si>
  <si>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</si>
  <si>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</si>
  <si>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</si>
  <si>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</si>
  <si>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</si>
  <si>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</si>
  <si>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</si>
  <si>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</si>
  <si>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</si>
  <si>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</si>
  <si>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</si>
  <si>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</si>
  <si>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</si>
  <si>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</si>
  <si>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</si>
  <si>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</si>
  <si>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</si>
  <si>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</si>
  <si>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</si>
  <si>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</si>
  <si>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</si>
  <si>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</si>
  <si>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</si>
  <si>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</si>
  <si>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</si>
  <si>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</si>
  <si>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</si>
  <si>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</si>
  <si>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</si>
  <si>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</si>
  <si>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</si>
  <si>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</si>
  <si>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</si>
  <si>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</si>
  <si>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</si>
  <si>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</si>
  <si>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</si>
  <si>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</si>
  <si>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</si>
  <si>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</si>
  <si>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</si>
  <si>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</si>
  <si>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</si>
  <si>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</si>
  <si>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</si>
  <si>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</si>
  <si>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</si>
  <si>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</si>
  <si>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</si>
  <si>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</si>
  <si>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</si>
  <si>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</si>
  <si>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</si>
  <si>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</si>
  <si>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</si>
  <si>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</si>
  <si>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</si>
  <si>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</si>
  <si>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</si>
  <si>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</si>
  <si>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</si>
  <si>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</si>
  <si>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</si>
  <si>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</si>
  <si>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</si>
  <si>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</si>
  <si>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</si>
  <si>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</si>
  <si>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</si>
  <si>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</si>
  <si>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</si>
  <si>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</si>
  <si>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</si>
  <si>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</si>
  <si>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</si>
  <si>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</si>
  <si>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</si>
  <si>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</si>
  <si>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</si>
  <si>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</si>
  <si>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</si>
  <si>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</si>
  <si>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</si>
  <si>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</si>
  <si>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</si>
  <si>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</si>
  <si>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</si>
  <si>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</si>
  <si>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</si>
  <si>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</si>
  <si>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</si>
  <si>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</si>
  <si>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</si>
  <si>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</si>
  <si>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</si>
  <si>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</si>
  <si>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</si>
  <si>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</si>
  <si>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</si>
  <si>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</si>
  <si>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</si>
  <si>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</si>
  <si>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</si>
  <si>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</si>
  <si>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</si>
  <si>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</si>
  <si>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</si>
  <si>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</si>
  <si>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</si>
  <si>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</si>
  <si>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</si>
  <si>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</si>
  <si>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</si>
  <si>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</si>
  <si>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</si>
  <si>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</si>
  <si>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</si>
  <si>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</si>
  <si>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</si>
  <si>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</si>
  <si>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</si>
  <si>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</si>
  <si>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</si>
  <si>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</si>
  <si>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</si>
  <si>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</si>
  <si>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</si>
  <si>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</si>
  <si>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</si>
  <si>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</si>
  <si>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</si>
  <si>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</si>
  <si>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</si>
  <si>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</si>
  <si>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</si>
  <si>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</si>
  <si>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</si>
  <si>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</si>
  <si>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</si>
  <si>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</si>
  <si>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</si>
  <si>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</si>
  <si>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</si>
  <si>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</si>
  <si>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</si>
  <si>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</si>
  <si>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</si>
  <si>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</si>
  <si>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</si>
  <si>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</si>
  <si>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</si>
  <si>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</si>
  <si>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</si>
  <si>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</si>
  <si>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</si>
  <si>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</si>
  <si>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</si>
  <si>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</si>
  <si>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</si>
  <si>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</si>
  <si>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</si>
  <si>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</si>
  <si>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</si>
  <si>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</si>
  <si>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</si>
  <si>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</si>
  <si>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</si>
  <si>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</si>
  <si>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</si>
  <si>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</si>
  <si>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</si>
  <si>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</si>
  <si>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</si>
  <si>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</si>
  <si>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</si>
  <si>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</si>
  <si>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</si>
  <si>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</si>
  <si>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</si>
  <si>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</si>
  <si>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</si>
  <si>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</si>
  <si>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</si>
  <si>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</si>
  <si>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</si>
  <si>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</si>
  <si>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</si>
  <si>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</si>
  <si>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</si>
  <si>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</si>
  <si>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</si>
  <si>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</si>
  <si>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</si>
  <si>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</si>
  <si>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</si>
  <si>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</si>
  <si>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</si>
  <si>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</si>
  <si>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</si>
  <si>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</si>
  <si>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</si>
  <si>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</si>
  <si>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</si>
  <si>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</si>
  <si>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</si>
  <si>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</si>
  <si>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</si>
  <si>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</si>
  <si>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</si>
  <si>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</si>
  <si>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</si>
  <si>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</si>
  <si>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</si>
  <si>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</si>
  <si>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</si>
  <si>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</si>
  <si>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</si>
  <si>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</si>
  <si>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</si>
  <si>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</si>
  <si>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</si>
  <si>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</si>
  <si>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</si>
  <si>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</si>
  <si>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</si>
  <si>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</si>
  <si>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</si>
  <si>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</si>
  <si>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</si>
  <si>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</si>
  <si>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</si>
  <si>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</si>
  <si>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</si>
  <si>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</si>
  <si>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</si>
  <si>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</si>
  <si>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</si>
  <si>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</si>
  <si>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</si>
  <si>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</si>
  <si>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</si>
  <si>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</si>
  <si>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</si>
  <si>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</si>
  <si>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</si>
  <si>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</si>
  <si>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</si>
  <si>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</si>
  <si>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</si>
  <si>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</si>
  <si>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</si>
  <si>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</si>
  <si>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</si>
  <si>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</si>
  <si>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</si>
  <si>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</si>
  <si>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</si>
  <si>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</si>
  <si>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</si>
  <si>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</si>
  <si>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</si>
  <si>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</si>
  <si>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</si>
  <si>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</si>
  <si>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</si>
  <si>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</si>
  <si>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</si>
  <si>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</si>
  <si>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</si>
  <si>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</si>
  <si>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</si>
  <si>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</si>
  <si>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</si>
  <si>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</si>
  <si>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</si>
  <si>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</si>
  <si>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</si>
  <si>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</si>
  <si>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</si>
  <si>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</si>
  <si>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</si>
  <si>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</si>
  <si>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</si>
  <si>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</si>
  <si>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</si>
  <si>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</si>
  <si>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</si>
  <si>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</si>
  <si>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</si>
  <si>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</si>
  <si>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</si>
  <si>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</si>
  <si>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</si>
  <si>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</si>
  <si>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</si>
  <si>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</si>
  <si>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</si>
  <si>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</si>
  <si>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</si>
  <si>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</si>
  <si>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</si>
  <si>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</si>
  <si>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</si>
  <si>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</si>
  <si>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</si>
  <si>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</si>
  <si>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</si>
  <si>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</si>
  <si>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</si>
  <si>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</si>
  <si>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</si>
  <si>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</si>
  <si>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</si>
  <si>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</si>
  <si>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</si>
  <si>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</si>
  <si>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</si>
  <si>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</si>
  <si>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</si>
  <si>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</si>
  <si>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</si>
  <si>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</si>
  <si>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</si>
  <si>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</si>
  <si>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</si>
  <si>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</si>
  <si>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</si>
  <si>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</si>
  <si>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</si>
  <si>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</si>
  <si>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</si>
  <si>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</si>
  <si>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</si>
  <si>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</si>
  <si>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</si>
  <si>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</si>
  <si>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</si>
  <si>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</si>
  <si>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</si>
  <si>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</si>
  <si>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</si>
  <si>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</si>
  <si>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</si>
  <si>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</si>
  <si>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</si>
  <si>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</si>
  <si>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</si>
  <si>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</si>
  <si>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</si>
  <si>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</si>
  <si>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</si>
  <si>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</si>
  <si>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</si>
  <si>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</si>
  <si>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</si>
  <si>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</si>
  <si>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</si>
  <si>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</si>
  <si>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</si>
  <si>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</si>
  <si>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</si>
  <si>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</si>
  <si>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</si>
  <si>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</si>
  <si>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</si>
  <si>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</si>
  <si>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</si>
  <si>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</si>
  <si>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</si>
  <si>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</si>
  <si>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</si>
  <si>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</si>
  <si>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</si>
  <si>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</si>
  <si>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</si>
  <si>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</si>
  <si>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</si>
  <si>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</si>
  <si>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</si>
  <si>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</si>
  <si>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</si>
  <si>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</si>
  <si>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</si>
  <si>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</si>
  <si>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</si>
  <si>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</si>
  <si>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</si>
  <si>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</si>
  <si>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</si>
  <si>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</si>
  <si>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</si>
  <si>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</si>
  <si>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</si>
  <si>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</si>
  <si>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</si>
  <si>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</si>
  <si>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</si>
  <si>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</si>
  <si>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</si>
  <si>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</si>
  <si>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</si>
  <si>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</si>
  <si>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</si>
  <si>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</si>
  <si>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</si>
  <si>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</si>
  <si>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</si>
  <si>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</si>
  <si>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</si>
  <si>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</si>
  <si>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</si>
  <si>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</si>
  <si>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</si>
  <si>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</si>
  <si>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</si>
  <si>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</si>
  <si>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</si>
  <si>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</si>
  <si>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</si>
  <si>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</si>
  <si>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</si>
  <si>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</si>
  <si>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</si>
  <si>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</si>
  <si>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</si>
  <si>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</si>
  <si>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</si>
  <si>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</si>
  <si>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</si>
  <si>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</si>
  <si>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</si>
  <si>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</si>
  <si>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</si>
  <si>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</si>
  <si>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</si>
  <si>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</si>
  <si>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</si>
  <si>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</si>
  <si>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</si>
  <si>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</si>
  <si>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</si>
  <si>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</si>
  <si>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</si>
  <si>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</si>
  <si>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</si>
  <si>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</si>
  <si>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</si>
  <si>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</si>
  <si>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</si>
  <si>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</si>
  <si>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</si>
  <si>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</si>
  <si>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</si>
  <si>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</si>
  <si>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</si>
  <si>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</si>
  <si>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</si>
  <si>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</si>
  <si>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</si>
  <si>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</si>
  <si>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</si>
  <si>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</si>
  <si>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</si>
  <si>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</si>
  <si>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</si>
  <si>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</si>
  <si>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</si>
  <si>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</si>
  <si>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</si>
  <si>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</si>
  <si>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</si>
  <si>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</si>
  <si>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</si>
  <si>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</si>
  <si>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</si>
  <si>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</si>
  <si>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</si>
  <si>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</si>
  <si>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</si>
  <si>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</si>
  <si>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</si>
  <si>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</si>
  <si>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</si>
  <si>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</si>
  <si>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</si>
  <si>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</si>
  <si>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</si>
  <si>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</si>
  <si>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</si>
  <si>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</si>
  <si>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</si>
  <si>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</si>
  <si>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</si>
  <si>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</si>
  <si>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</si>
  <si>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</si>
  <si>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</si>
  <si>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</si>
  <si>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</si>
  <si>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</si>
  <si>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</si>
  <si>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</si>
  <si>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</si>
  <si>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</si>
  <si>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</si>
  <si>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</si>
  <si>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</si>
  <si>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</si>
  <si>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</si>
  <si>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</si>
  <si>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</si>
  <si>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</si>
  <si>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</si>
  <si>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</si>
  <si>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</si>
  <si>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</si>
  <si>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</si>
  <si>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</si>
  <si>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</si>
  <si>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</si>
  <si>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</si>
  <si>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</si>
  <si>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</si>
  <si>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</si>
  <si>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</si>
  <si>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</si>
  <si>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</si>
  <si>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</si>
  <si>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</si>
  <si>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</si>
  <si>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</si>
  <si>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</si>
  <si>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</si>
  <si>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</si>
  <si>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</si>
  <si>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</si>
  <si>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</si>
  <si>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</si>
  <si>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</si>
  <si>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</si>
  <si>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</si>
  <si>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</si>
  <si>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</si>
  <si>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</si>
  <si>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</si>
  <si>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</si>
  <si>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</si>
  <si>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</si>
  <si>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</si>
  <si>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</si>
  <si>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</si>
  <si>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</si>
  <si>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</si>
  <si>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</si>
  <si>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</si>
  <si>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</si>
  <si>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</si>
  <si>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</si>
  <si>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</si>
  <si>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</si>
  <si>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</si>
  <si>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</si>
  <si>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</si>
  <si>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</si>
  <si>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</si>
  <si>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</si>
  <si>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</si>
  <si>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</si>
  <si>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</si>
  <si>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</si>
  <si>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</si>
  <si>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</si>
  <si>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</si>
  <si>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</si>
  <si>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</si>
  <si>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</si>
  <si>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</si>
  <si>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</si>
  <si>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</si>
  <si>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</si>
  <si>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</si>
  <si>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</si>
  <si>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</si>
  <si>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</si>
  <si>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</si>
  <si>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</si>
  <si>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</si>
  <si>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</si>
  <si>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</si>
  <si>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</si>
  <si>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</si>
  <si>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</si>
  <si>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</si>
  <si>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</si>
  <si>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</si>
  <si>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</si>
  <si>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</si>
  <si>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</si>
  <si>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</si>
  <si>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</si>
  <si>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</si>
  <si>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</si>
  <si>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</si>
  <si>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</si>
  <si>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</si>
  <si>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</si>
  <si>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</si>
  <si>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</si>
  <si>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</si>
  <si>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</si>
  <si>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</si>
  <si>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</si>
  <si>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</si>
  <si>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</si>
  <si>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</si>
  <si>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</si>
  <si>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</si>
  <si>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</si>
  <si>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</si>
  <si>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</si>
  <si>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</si>
  <si>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</si>
  <si>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</si>
  <si>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</si>
  <si>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</si>
  <si>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</si>
  <si>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</si>
  <si>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</si>
  <si>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</si>
  <si>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</si>
  <si>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</si>
  <si>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</si>
  <si>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</si>
  <si>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</si>
  <si>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</si>
  <si>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</si>
  <si>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</si>
  <si>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</si>
  <si>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</si>
  <si>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</si>
  <si>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</si>
  <si>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</si>
  <si>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</si>
  <si>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</si>
  <si>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</si>
  <si>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</si>
  <si>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</si>
  <si>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</si>
  <si>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</si>
  <si>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</si>
  <si>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</si>
  <si>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</si>
  <si>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</si>
  <si>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</si>
  <si>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</si>
  <si>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</si>
  <si>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</si>
  <si>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</si>
  <si>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</si>
  <si>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</si>
  <si>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</si>
  <si>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</si>
  <si>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</si>
  <si>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</si>
  <si>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</si>
  <si>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</si>
  <si>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</si>
  <si>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</si>
  <si>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</si>
  <si>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</si>
  <si>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</si>
  <si>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</si>
  <si>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</si>
  <si>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</si>
  <si>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</si>
  <si>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</si>
  <si>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</si>
  <si>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</si>
  <si>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</si>
  <si>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</si>
  <si>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</si>
  <si>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</si>
  <si>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</si>
  <si>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</si>
  <si>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</si>
  <si>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</si>
  <si>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</si>
  <si>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</si>
  <si>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</si>
  <si>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</si>
  <si>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</si>
  <si>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</si>
  <si>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</si>
  <si>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</si>
  <si>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</si>
  <si>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</si>
  <si>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</si>
  <si>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</si>
  <si>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</si>
  <si>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</si>
  <si>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</si>
  <si>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</si>
  <si>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</si>
  <si>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</si>
  <si>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</si>
  <si>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</si>
  <si>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</si>
  <si>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</si>
  <si>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</si>
  <si>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</si>
  <si>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</si>
  <si>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</si>
  <si>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</si>
  <si>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</si>
  <si>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</si>
  <si>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</si>
  <si>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</si>
  <si>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</si>
  <si>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</si>
  <si>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</si>
  <si>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</si>
  <si>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</si>
  <si>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</si>
  <si>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</si>
  <si>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</si>
  <si>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</si>
  <si>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</si>
  <si>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</si>
  <si>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</si>
  <si>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</si>
  <si>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</si>
  <si>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</si>
  <si>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</si>
  <si>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</si>
  <si>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</si>
  <si>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</si>
  <si>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</si>
  <si>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</si>
  <si>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</si>
  <si>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</si>
  <si>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</si>
  <si>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</si>
  <si>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</si>
  <si>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</si>
  <si>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</si>
  <si>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</si>
  <si>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</si>
  <si>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</si>
  <si>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</si>
  <si>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</si>
  <si>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</si>
  <si>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</si>
  <si>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</si>
  <si>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</si>
  <si>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</si>
  <si>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</si>
  <si>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</si>
  <si>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</si>
  <si>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</si>
  <si>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</si>
  <si>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</si>
  <si>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</si>
  <si>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</si>
  <si>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</si>
  <si>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</si>
  <si>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</si>
  <si>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</si>
  <si>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</si>
  <si>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</si>
  <si>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</si>
  <si>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</si>
  <si>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</si>
  <si>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</si>
  <si>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</si>
  <si>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</si>
  <si>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</si>
  <si>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</si>
  <si>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</si>
  <si>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</si>
  <si>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</si>
  <si>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</si>
  <si>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</si>
  <si>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</si>
  <si>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</si>
  <si>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</si>
  <si>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</si>
  <si>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</si>
  <si>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</si>
  <si>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</si>
  <si>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</si>
  <si>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</si>
  <si>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</si>
  <si>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</si>
  <si>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</si>
  <si>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</si>
  <si>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</si>
  <si>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</si>
  <si>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</si>
  <si>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</si>
  <si>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</si>
  <si>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</si>
  <si>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</si>
  <si>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</si>
  <si>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</si>
  <si>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</si>
  <si>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</si>
  <si>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</si>
  <si>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</si>
  <si>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</si>
  <si>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</si>
  <si>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</si>
  <si>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</si>
  <si>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</si>
  <si>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</si>
  <si>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</si>
  <si>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</si>
  <si>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</si>
  <si>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</si>
  <si>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</si>
  <si>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</si>
  <si>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</si>
  <si>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</si>
  <si>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</si>
  <si>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</si>
  <si>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</si>
  <si>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</si>
  <si>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</si>
  <si>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</si>
  <si>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</si>
  <si>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</si>
  <si>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</si>
  <si>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</si>
  <si>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</si>
  <si>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</si>
  <si>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</si>
  <si>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</si>
  <si>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</si>
  <si>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</si>
  <si>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</si>
  <si>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</si>
  <si>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</si>
  <si>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</si>
  <si>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</si>
  <si>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</si>
  <si>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</si>
  <si>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</si>
  <si>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</si>
  <si>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</si>
  <si>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</si>
  <si>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</si>
  <si>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</si>
  <si>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</si>
  <si>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</si>
  <si>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</si>
  <si>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</si>
  <si>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</si>
  <si>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</si>
  <si>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</si>
  <si>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</si>
  <si>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</si>
  <si>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</si>
  <si>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</si>
  <si>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</si>
  <si>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</si>
  <si>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</si>
  <si>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</si>
  <si>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</si>
  <si>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</si>
  <si>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</si>
  <si>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</si>
  <si>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</si>
  <si>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</si>
  <si>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</si>
  <si>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</si>
  <si>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</si>
  <si>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</si>
  <si>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</si>
  <si>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</si>
  <si>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</si>
  <si>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</si>
  <si>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</si>
  <si>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</si>
  <si>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</si>
  <si>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</si>
  <si>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</si>
  <si>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</si>
  <si>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</si>
  <si>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</si>
  <si>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</si>
  <si>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</si>
  <si>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</si>
  <si>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</si>
  <si>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</si>
  <si>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</si>
  <si>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</si>
  <si>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</si>
  <si>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</si>
  <si>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</si>
  <si>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</si>
  <si>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</si>
  <si>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</si>
  <si>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</si>
  <si>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</si>
  <si>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</si>
  <si>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</si>
  <si>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</si>
  <si>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</si>
  <si>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</si>
  <si>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</si>
  <si>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</si>
  <si>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</si>
  <si>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</si>
  <si>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</si>
  <si>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</si>
  <si>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</si>
  <si>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</si>
  <si>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</si>
  <si>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</si>
  <si>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</si>
  <si>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</si>
  <si>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</si>
  <si>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</si>
  <si>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</si>
  <si>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</si>
  <si>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</si>
  <si>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</si>
  <si>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</si>
  <si>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</si>
  <si>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</si>
  <si>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</si>
  <si>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</si>
  <si>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</si>
  <si>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</si>
  <si>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</si>
  <si>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</si>
  <si>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</si>
  <si>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</si>
  <si>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</si>
  <si>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</si>
  <si>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</si>
  <si>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</si>
  <si>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</si>
  <si>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</si>
  <si>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</si>
  <si>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</si>
  <si>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</si>
  <si>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</si>
  <si>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</si>
  <si>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</si>
  <si>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</si>
  <si>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</si>
  <si>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</si>
  <si>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</si>
  <si>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</si>
  <si>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</si>
  <si>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</si>
  <si>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</si>
  <si>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</si>
  <si>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</si>
  <si>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</si>
  <si>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</si>
  <si>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</si>
  <si>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</si>
  <si>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</si>
  <si>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</si>
  <si>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</si>
  <si>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</si>
  <si>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</si>
  <si>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</si>
  <si>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</si>
  <si>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</si>
  <si>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</si>
  <si>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</si>
  <si>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</si>
  <si>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</si>
  <si>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</si>
  <si>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</si>
  <si>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</si>
  <si>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</si>
  <si>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</si>
  <si>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</si>
  <si>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</si>
  <si>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</si>
  <si>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</si>
  <si>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</si>
  <si>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</si>
  <si>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</si>
  <si>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</si>
  <si>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</si>
  <si>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</si>
  <si>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</si>
  <si>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</si>
  <si>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</si>
  <si>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</si>
  <si>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</si>
  <si>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</si>
  <si>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</si>
  <si>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</si>
  <si>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</si>
  <si>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</si>
  <si>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</si>
  <si>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</si>
  <si>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</si>
  <si>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</si>
  <si>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</si>
  <si>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</si>
  <si>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</si>
  <si>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</si>
  <si>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</si>
  <si>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</si>
  <si>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</si>
  <si>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</si>
  <si>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</si>
  <si>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</si>
  <si>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</si>
  <si>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</si>
  <si>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</si>
  <si>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</si>
  <si>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</si>
  <si>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</si>
  <si>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</si>
  <si>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</si>
  <si>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</si>
  <si>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</si>
  <si>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</si>
  <si>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</si>
  <si>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</si>
  <si>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</si>
  <si>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</si>
  <si>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</si>
  <si>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</si>
  <si>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</si>
  <si>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</si>
  <si>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</si>
  <si>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</si>
  <si>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</si>
  <si>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</si>
  <si>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</si>
  <si>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</si>
  <si>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</si>
  <si>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</si>
  <si>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</si>
  <si>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</si>
  <si>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</si>
  <si>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</si>
  <si>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</si>
  <si>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</si>
  <si>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</si>
  <si>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</si>
  <si>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</si>
  <si>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</si>
  <si>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</si>
  <si>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</si>
  <si>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</si>
  <si>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</si>
  <si>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</si>
  <si>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</si>
  <si>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</si>
  <si>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</si>
  <si>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</si>
  <si>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</si>
  <si>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</si>
  <si>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</si>
  <si>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</si>
  <si>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</si>
  <si>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</si>
  <si>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</si>
  <si>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</si>
  <si>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</si>
  <si>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</si>
  <si>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</si>
  <si>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</si>
  <si>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</si>
  <si>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</si>
  <si>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</si>
  <si>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</si>
  <si>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</si>
  <si>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</si>
  <si>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</si>
  <si>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</si>
  <si>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</si>
  <si>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</si>
  <si>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</si>
  <si>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</si>
  <si>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</si>
  <si>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</si>
  <si>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</si>
  <si>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</si>
  <si>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</si>
  <si>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</si>
  <si>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</si>
  <si>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</si>
  <si>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</si>
  <si>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</si>
  <si>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</si>
  <si>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</si>
  <si>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</si>
  <si>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</si>
  <si>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</si>
  <si>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</si>
  <si>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</si>
  <si>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</si>
  <si>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</si>
  <si>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</si>
  <si>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</si>
  <si>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</si>
  <si>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</si>
  <si>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</si>
  <si>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</si>
  <si>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</si>
  <si>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</si>
  <si>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</si>
  <si>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</si>
  <si>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</si>
  <si>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</si>
  <si>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</si>
  <si>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</si>
  <si>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</si>
  <si>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</si>
  <si>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</si>
  <si>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</si>
  <si>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</si>
  <si>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</si>
  <si>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</si>
  <si>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</si>
  <si>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</si>
  <si>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</si>
  <si>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</si>
  <si>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</si>
  <si>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</si>
  <si>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</si>
  <si>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</si>
  <si>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</si>
  <si>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</si>
  <si>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</si>
  <si>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</si>
  <si>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</si>
  <si>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</si>
  <si>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</si>
  <si>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</si>
  <si>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</si>
  <si>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</si>
  <si>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</si>
  <si>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</si>
  <si>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</si>
  <si>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</si>
  <si>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</si>
  <si>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</si>
  <si>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</si>
  <si>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</si>
  <si>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</si>
  <si>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</si>
  <si>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</si>
  <si>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</si>
  <si>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</si>
  <si>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</si>
  <si>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</si>
  <si>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</si>
  <si>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</si>
  <si>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</si>
  <si>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</si>
  <si>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</si>
  <si>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</si>
  <si>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</si>
  <si>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</si>
  <si>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</si>
  <si>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</si>
  <si>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</si>
  <si>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</si>
  <si>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</si>
  <si>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</si>
  <si>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</si>
  <si>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</si>
  <si>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</si>
  <si>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</si>
  <si>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</si>
  <si>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</si>
  <si>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</si>
  <si>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</si>
  <si>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</si>
  <si>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</si>
  <si>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</si>
  <si>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</si>
  <si>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</si>
  <si>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</si>
  <si>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</si>
  <si>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</si>
  <si>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</si>
  <si>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</si>
  <si>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</si>
  <si>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</si>
  <si>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</si>
  <si>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</si>
  <si>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</si>
  <si>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</si>
  <si>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</si>
  <si>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</si>
  <si>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</si>
  <si>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</si>
  <si>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</si>
  <si>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</si>
  <si>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</si>
  <si>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</si>
  <si>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</si>
  <si>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</si>
  <si>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</si>
  <si>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</si>
  <si>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</si>
  <si>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</si>
  <si>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</si>
  <si>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</si>
  <si>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</si>
  <si>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</si>
  <si>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</si>
  <si>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</si>
  <si>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</si>
  <si>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</si>
  <si>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</si>
  <si>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</si>
  <si>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</si>
  <si>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</si>
  <si>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</si>
  <si>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</si>
  <si>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</si>
  <si>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</si>
  <si>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</si>
  <si>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</si>
  <si>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</si>
  <si>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</si>
  <si>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</si>
  <si>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</si>
  <si>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</si>
  <si>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</si>
  <si>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</si>
  <si>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</si>
  <si>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</si>
  <si>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</si>
  <si>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</si>
  <si>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</si>
  <si>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</si>
  <si>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</si>
  <si>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</si>
  <si>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</si>
  <si>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</si>
  <si>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</si>
  <si>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</si>
  <si>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</si>
  <si>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</si>
  <si>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</si>
  <si>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</si>
  <si>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</si>
  <si>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</si>
  <si>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</si>
  <si>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</si>
  <si>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</si>
  <si>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</si>
  <si>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</si>
  <si>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</si>
  <si>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</si>
  <si>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</si>
  <si>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</si>
  <si>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</si>
  <si>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</si>
  <si>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</si>
  <si>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</si>
  <si>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</si>
  <si>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</si>
  <si>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</si>
  <si>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</si>
  <si>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</si>
  <si>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</si>
  <si>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</si>
  <si>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</si>
  <si>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</si>
  <si>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</si>
  <si>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</si>
  <si>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</si>
  <si>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</si>
  <si>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</si>
  <si>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</si>
  <si>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</si>
  <si>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</si>
  <si>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</si>
  <si>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</si>
  <si>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</si>
  <si>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</si>
  <si>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</si>
  <si>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</si>
  <si>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</si>
  <si>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</si>
  <si>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</si>
  <si>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</si>
  <si>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</si>
  <si>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</si>
  <si>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</si>
  <si>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</si>
  <si>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</si>
  <si>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</si>
  <si>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</si>
  <si>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</si>
  <si>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</si>
  <si>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</si>
  <si>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</si>
  <si>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</si>
  <si>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</si>
  <si>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</si>
  <si>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</si>
  <si>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</si>
  <si>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</si>
  <si>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</si>
  <si>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</si>
  <si>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</si>
  <si>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</si>
  <si>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</si>
  <si>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</si>
  <si>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</si>
  <si>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</si>
  <si>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</si>
  <si>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</si>
  <si>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</si>
  <si>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</si>
  <si>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</si>
  <si>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</si>
  <si>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</si>
  <si>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</si>
  <si>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</si>
  <si>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</si>
  <si>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</si>
  <si>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</si>
  <si>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</si>
  <si>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</si>
  <si>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</si>
  <si>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</si>
  <si>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</si>
  <si>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</si>
  <si>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</si>
  <si>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</si>
  <si>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</si>
  <si>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</si>
  <si>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</si>
  <si>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</si>
  <si>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</si>
  <si>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</si>
  <si>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</si>
  <si>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</si>
  <si>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</si>
  <si>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</si>
  <si>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</si>
  <si>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</si>
  <si>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</si>
  <si>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</si>
  <si>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</si>
  <si>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</si>
  <si>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</si>
  <si>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</si>
  <si>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</si>
  <si>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</si>
  <si>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</si>
  <si>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</si>
  <si>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</si>
  <si>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</si>
  <si>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</si>
  <si>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</si>
  <si>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</si>
  <si>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</si>
  <si>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</si>
  <si>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</si>
  <si>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</si>
  <si>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</si>
  <si>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</si>
  <si>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</si>
  <si>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</si>
  <si>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</si>
  <si>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</si>
  <si>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</si>
  <si>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</si>
  <si>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</si>
  <si>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</si>
  <si>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</si>
  <si>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</si>
  <si>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</si>
  <si>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</si>
  <si>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</si>
  <si>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</si>
  <si>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</si>
  <si>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</si>
  <si>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</si>
  <si>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</si>
  <si>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</si>
  <si>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</si>
  <si>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</si>
  <si>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</si>
  <si>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</si>
  <si>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</si>
  <si>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</si>
  <si>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</si>
  <si>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</si>
  <si>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</si>
  <si>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</si>
  <si>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</si>
  <si>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</si>
  <si>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</si>
  <si>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</si>
  <si>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</si>
  <si>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</si>
  <si>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</si>
  <si>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</si>
  <si>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</si>
  <si>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</si>
  <si>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</si>
  <si>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</si>
  <si>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</si>
  <si>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</si>
  <si>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</si>
  <si>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</si>
  <si>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</si>
  <si>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</si>
  <si>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</si>
  <si>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</si>
  <si>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</si>
  <si>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</si>
  <si>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</si>
  <si>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</si>
  <si>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</si>
  <si>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</si>
  <si>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</si>
  <si>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</si>
  <si>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</si>
  <si>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</si>
  <si>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</si>
  <si>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</si>
  <si>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</si>
  <si>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</si>
  <si>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</si>
  <si>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</si>
  <si>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</si>
  <si>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</si>
  <si>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</si>
  <si>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</si>
  <si>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</si>
  <si>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</si>
  <si>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</si>
  <si>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</si>
  <si>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</si>
  <si>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</si>
  <si>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</si>
  <si>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</si>
  <si>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</si>
  <si>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</si>
  <si>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</si>
  <si>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</si>
  <si>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</si>
  <si>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</si>
  <si>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</si>
  <si>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</si>
  <si>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</si>
  <si>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</si>
  <si>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</si>
  <si>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</si>
  <si>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</si>
  <si>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</si>
  <si>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</si>
  <si>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</si>
  <si>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</si>
  <si>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</si>
  <si>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</si>
  <si>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</si>
  <si>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</si>
  <si>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</si>
  <si>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</si>
  <si>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</si>
  <si>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</si>
  <si>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</si>
  <si>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</si>
  <si>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</si>
  <si>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</si>
  <si>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</si>
  <si>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</si>
  <si>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</si>
  <si>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</si>
  <si>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</si>
  <si>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</si>
  <si>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</si>
  <si>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</si>
  <si>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</si>
  <si>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</si>
  <si>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</si>
  <si>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</si>
  <si>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</si>
  <si>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</si>
  <si>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</si>
  <si>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</si>
  <si>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</si>
  <si>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</si>
  <si>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</si>
  <si>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</si>
  <si>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</si>
  <si>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</si>
  <si>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</si>
  <si>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</si>
  <si>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</si>
  <si>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</si>
  <si>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</si>
  <si>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</si>
  <si>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</si>
  <si>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</si>
  <si>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</si>
  <si>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</si>
  <si>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</si>
  <si>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</si>
  <si>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</si>
  <si>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</si>
  <si>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</si>
  <si>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</si>
  <si>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</si>
  <si>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</si>
  <si>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</si>
  <si>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</si>
  <si>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</si>
  <si>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</si>
  <si>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</si>
  <si>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</si>
  <si>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</si>
  <si>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</si>
  <si>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</si>
  <si>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</si>
  <si>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</si>
  <si>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</si>
  <si>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</si>
  <si>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</si>
  <si>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</si>
  <si>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</si>
  <si>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</si>
  <si>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</si>
  <si>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</si>
  <si>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</si>
  <si>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</si>
  <si>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</si>
  <si>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</si>
  <si>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</si>
  <si>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</si>
  <si>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</si>
  <si>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</si>
  <si>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</si>
  <si>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</si>
  <si>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</si>
  <si>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</si>
  <si>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</si>
  <si>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</si>
  <si>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</si>
  <si>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</si>
  <si>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</si>
  <si>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</si>
  <si>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</si>
  <si>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</si>
  <si>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</si>
  <si>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</si>
  <si>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</si>
  <si>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</si>
  <si>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</si>
  <si>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</si>
  <si>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</si>
  <si>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</si>
  <si>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</si>
  <si>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</si>
  <si>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</si>
  <si>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</si>
  <si>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</si>
  <si>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</si>
  <si>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</si>
  <si>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</si>
  <si>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</si>
  <si>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</si>
  <si>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</si>
  <si>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</si>
  <si>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</si>
  <si>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</si>
  <si>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</si>
  <si>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</si>
  <si>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</si>
  <si>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</si>
  <si>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</si>
  <si>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</si>
  <si>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</si>
  <si>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</si>
  <si>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</si>
  <si>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</si>
  <si>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</si>
  <si>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</si>
  <si>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</si>
  <si>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</si>
  <si>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</si>
  <si>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</si>
  <si>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</si>
  <si>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</si>
  <si>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</si>
  <si>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</si>
  <si>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</si>
  <si>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</si>
  <si>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</si>
  <si>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</si>
  <si>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</si>
  <si>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</si>
  <si>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</si>
  <si>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</si>
  <si>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</si>
  <si>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</si>
  <si>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</si>
  <si>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</si>
  <si>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</si>
  <si>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</si>
  <si>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</si>
  <si>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</si>
  <si>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</si>
  <si>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</si>
  <si>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</si>
  <si>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</si>
  <si>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</si>
  <si>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</si>
  <si>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</si>
  <si>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</si>
  <si>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</si>
  <si>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</si>
  <si>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</si>
  <si>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</si>
  <si>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</si>
  <si>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</si>
  <si>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</si>
  <si>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</si>
  <si>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</si>
  <si>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</si>
  <si>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</si>
  <si>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</si>
  <si>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</si>
  <si>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</si>
  <si>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</si>
  <si>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</si>
  <si>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</si>
  <si>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</si>
  <si>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</si>
  <si>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</si>
  <si>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</si>
  <si>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</si>
  <si>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</si>
  <si>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</si>
  <si>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</si>
  <si>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</si>
  <si>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</si>
  <si>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</si>
  <si>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</si>
  <si>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</si>
  <si>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</si>
  <si>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</si>
  <si>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</si>
  <si>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</si>
  <si>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</si>
  <si>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</si>
  <si>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</si>
  <si>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</si>
  <si>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</si>
  <si>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</si>
  <si>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</si>
  <si>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</si>
  <si>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</si>
  <si>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</si>
  <si>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</si>
  <si>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</si>
  <si>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</si>
  <si>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</si>
  <si>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</si>
  <si>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</si>
  <si>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</si>
  <si>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</si>
  <si>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</si>
  <si>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</si>
  <si>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</si>
  <si>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</si>
  <si>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</si>
  <si>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</si>
  <si>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</si>
  <si>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</si>
  <si>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</si>
  <si>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</si>
  <si>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</si>
  <si>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</si>
  <si>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</si>
  <si>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</si>
  <si>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</si>
  <si>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</si>
  <si>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</si>
  <si>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</si>
  <si>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</si>
  <si>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</si>
  <si>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</si>
  <si>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</si>
  <si>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</si>
  <si>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</si>
  <si>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</si>
  <si>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</si>
  <si>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</si>
  <si>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</si>
  <si>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</si>
  <si>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</si>
  <si>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</si>
  <si>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</si>
  <si>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</si>
  <si>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</si>
  <si>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</si>
  <si>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</si>
  <si>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</si>
  <si>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</si>
  <si>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</si>
  <si>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</si>
  <si>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</si>
  <si>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</si>
  <si>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</si>
  <si>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</si>
  <si>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</si>
  <si>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</si>
  <si>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</si>
  <si>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</si>
  <si>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</si>
  <si>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</si>
  <si>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</si>
  <si>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</si>
  <si>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</si>
  <si>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</si>
  <si>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</si>
  <si>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</si>
  <si>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</si>
  <si>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</si>
  <si>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</si>
  <si>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</si>
  <si>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</si>
  <si>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</si>
  <si>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</si>
  <si>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</si>
  <si>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</si>
  <si>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</si>
  <si>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</si>
  <si>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</si>
  <si>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</si>
  <si>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</si>
  <si>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</si>
  <si>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</si>
  <si>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</si>
  <si>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</si>
  <si>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</si>
  <si>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</si>
  <si>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</si>
  <si>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</si>
  <si>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</si>
  <si>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</si>
  <si>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</si>
  <si>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</si>
  <si>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</si>
  <si>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</si>
  <si>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</si>
  <si>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</si>
  <si>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</si>
  <si>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</si>
  <si>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</si>
  <si>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</si>
  <si>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</si>
  <si>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</si>
  <si>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</si>
  <si>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</si>
  <si>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</si>
  <si>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</si>
  <si>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</si>
  <si>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</si>
  <si>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</si>
  <si>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</si>
  <si>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</si>
  <si>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</si>
  <si>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</si>
  <si>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</si>
  <si>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</si>
  <si>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</si>
  <si>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</si>
  <si>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</si>
  <si>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</si>
  <si>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</si>
  <si>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</si>
  <si>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</si>
  <si>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</si>
  <si>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</si>
  <si>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</si>
  <si>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</si>
  <si>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</si>
  <si>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</si>
  <si>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</si>
  <si>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</si>
  <si>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</si>
  <si>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</si>
  <si>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</si>
  <si>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</si>
  <si>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</si>
  <si>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</si>
  <si>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</si>
  <si>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</si>
  <si>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</si>
  <si>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</si>
  <si>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</si>
  <si>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</si>
  <si>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</si>
  <si>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</si>
  <si>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</si>
  <si>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</si>
  <si>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</si>
  <si>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</si>
  <si>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</si>
  <si>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</si>
  <si>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</si>
  <si>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</si>
  <si>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</si>
  <si>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</si>
  <si>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</si>
  <si>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</si>
  <si>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</si>
  <si>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</si>
  <si>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</si>
  <si>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</si>
  <si>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</si>
  <si>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</si>
  <si>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</si>
  <si>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</si>
  <si>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</si>
  <si>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</si>
  <si>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</si>
  <si>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</si>
  <si>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</si>
  <si>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</si>
  <si>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</si>
  <si>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</si>
  <si>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</si>
  <si>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</si>
  <si>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</si>
  <si>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</si>
  <si>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</si>
  <si>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</si>
  <si>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</si>
  <si>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</si>
  <si>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</si>
  <si>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</si>
  <si>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</si>
  <si>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</si>
  <si>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</si>
  <si>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</si>
  <si>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</si>
  <si>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</si>
  <si>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</si>
  <si>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</si>
  <si>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</si>
  <si>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</si>
  <si>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</si>
  <si>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</si>
  <si>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</si>
  <si>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</si>
  <si>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</si>
  <si>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</si>
  <si>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</si>
  <si>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</si>
  <si>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</si>
  <si>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</si>
  <si>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</si>
  <si>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</si>
  <si>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</si>
  <si>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</si>
  <si>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</si>
  <si>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</si>
  <si>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</si>
  <si>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</si>
  <si>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</si>
  <si>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</si>
  <si>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</si>
  <si>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</si>
  <si>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</si>
  <si>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</si>
  <si>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</si>
  <si>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</si>
  <si>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</si>
  <si>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</si>
  <si>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</si>
  <si>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</si>
  <si>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</si>
  <si>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</si>
  <si>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</si>
  <si>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</si>
  <si>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</si>
  <si>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</si>
  <si>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</si>
  <si>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</si>
  <si>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</si>
  <si>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</si>
  <si>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</si>
  <si>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</si>
  <si>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</si>
  <si>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</si>
  <si>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</si>
  <si>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</si>
  <si>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</si>
  <si>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</si>
  <si>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</si>
  <si>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</si>
  <si>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</si>
  <si>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</si>
  <si>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</si>
  <si>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</si>
  <si>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</si>
  <si>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</si>
  <si>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</si>
  <si>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</si>
  <si>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</si>
  <si>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</si>
  <si>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</si>
  <si>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</si>
  <si>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</si>
  <si>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</si>
  <si>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</si>
  <si>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</si>
  <si>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</si>
  <si>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</si>
  <si>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</si>
  <si>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</si>
  <si>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</si>
  <si>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</si>
  <si>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</si>
  <si>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</si>
  <si>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</si>
  <si>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</si>
  <si>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</si>
  <si>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</si>
  <si>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</si>
  <si>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</si>
  <si>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</si>
  <si>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</si>
  <si>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</si>
  <si>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</si>
  <si>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</si>
  <si>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</si>
  <si>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</si>
  <si>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</si>
  <si>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</si>
  <si>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</si>
  <si>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</si>
  <si>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</si>
  <si>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</si>
  <si>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</si>
  <si>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</si>
  <si>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</si>
  <si>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</si>
  <si>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</si>
  <si>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</si>
  <si>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</si>
  <si>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</si>
  <si>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</si>
  <si>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</si>
  <si>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</si>
  <si>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</si>
  <si>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</si>
  <si>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</si>
  <si>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</si>
  <si>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</si>
  <si>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</si>
  <si>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</si>
  <si>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</si>
  <si>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</si>
  <si>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</si>
  <si>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</si>
  <si>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</si>
  <si>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</si>
  <si>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</si>
  <si>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</si>
  <si>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</si>
  <si>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</si>
  <si>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</si>
  <si>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</si>
  <si>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</si>
  <si>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</si>
  <si>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</si>
  <si>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</si>
  <si>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</si>
  <si>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</si>
  <si>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</si>
  <si>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</si>
  <si>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</si>
  <si>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</si>
  <si>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</si>
  <si>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</si>
  <si>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</si>
  <si>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</si>
  <si>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</si>
  <si>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</si>
  <si>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</si>
  <si>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</si>
  <si>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</si>
  <si>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</si>
  <si>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</si>
  <si>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</si>
  <si>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</si>
  <si>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</si>
  <si>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</si>
  <si>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</si>
  <si>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</si>
  <si>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</si>
  <si>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</si>
  <si>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</si>
  <si>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</si>
  <si>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</si>
  <si>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</si>
  <si>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</si>
  <si>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</si>
  <si>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</si>
  <si>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</si>
  <si>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</si>
  <si>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</si>
  <si>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</si>
  <si>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</si>
  <si>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</si>
  <si>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</si>
  <si>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</si>
  <si>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</si>
  <si>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</si>
  <si>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</si>
  <si>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</si>
  <si>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</si>
  <si>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</si>
  <si>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</si>
  <si>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</si>
  <si>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</si>
  <si>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</si>
  <si>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</si>
  <si>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</si>
  <si>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</si>
  <si>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</si>
  <si>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</si>
  <si>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</si>
  <si>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</si>
  <si>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</si>
  <si>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</si>
  <si>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</si>
  <si>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</si>
  <si>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</si>
  <si>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</si>
  <si>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</si>
  <si>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</si>
  <si>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</si>
  <si>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</si>
  <si>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</si>
  <si>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</si>
  <si>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</si>
  <si>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</si>
  <si>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</si>
  <si>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</si>
  <si>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</si>
  <si>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</si>
  <si>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</si>
  <si>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</si>
  <si>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</si>
  <si>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</si>
  <si>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</si>
  <si>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</si>
  <si>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</si>
  <si>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</si>
  <si>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</si>
  <si>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</si>
  <si>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</si>
  <si>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</si>
  <si>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</si>
  <si>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</si>
  <si>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</si>
  <si>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</si>
  <si>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</si>
  <si>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</si>
  <si>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</si>
  <si>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</si>
  <si>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</si>
  <si>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</si>
  <si>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</si>
  <si>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</si>
  <si>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</si>
  <si>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</si>
  <si>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</si>
  <si>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</si>
  <si>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</si>
  <si>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</si>
  <si>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</si>
  <si>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</si>
  <si>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</si>
  <si>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</si>
  <si>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</si>
  <si>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</si>
  <si>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</si>
  <si>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</si>
  <si>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</si>
  <si>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</si>
  <si>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</si>
  <si>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</si>
  <si>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</si>
  <si>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</si>
  <si>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</si>
  <si>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</si>
  <si>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</si>
  <si>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</si>
  <si>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</si>
  <si>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</si>
  <si>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</si>
  <si>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</si>
  <si>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</si>
  <si>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</si>
  <si>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</si>
  <si>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</si>
  <si>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</si>
  <si>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</si>
  <si>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</si>
  <si>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</si>
  <si>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</si>
  <si>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</si>
  <si>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</si>
  <si>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</si>
  <si>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</si>
  <si>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</si>
  <si>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</si>
  <si>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</si>
  <si>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</si>
  <si>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</si>
  <si>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</si>
  <si>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</si>
  <si>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</si>
  <si>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</si>
  <si>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</si>
  <si>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</si>
  <si>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</si>
  <si>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</si>
  <si>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</si>
  <si>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</si>
  <si>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</si>
  <si>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</si>
  <si>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</si>
  <si>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</si>
  <si>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</si>
  <si>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</si>
  <si>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</si>
  <si>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</si>
  <si>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</si>
  <si>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</si>
  <si>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</si>
  <si>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</si>
  <si>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</si>
  <si>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</si>
  <si>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</si>
  <si>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</si>
  <si>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</si>
  <si>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</si>
  <si>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</si>
  <si>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</si>
  <si>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</si>
  <si>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</si>
  <si>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</si>
  <si>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</si>
  <si>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</si>
  <si>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</si>
  <si>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</si>
  <si>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</si>
  <si>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</si>
  <si>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</si>
  <si>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</si>
  <si>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</si>
  <si>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</si>
  <si>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</si>
  <si>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</si>
  <si>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</si>
  <si>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</si>
  <si>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</si>
  <si>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</si>
  <si>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</si>
  <si>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</si>
  <si>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</si>
  <si>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</si>
  <si>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</si>
  <si>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</si>
  <si>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</si>
  <si>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</si>
  <si>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</si>
  <si>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</si>
  <si>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</si>
  <si>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</si>
  <si>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</si>
  <si>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</si>
  <si>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</si>
  <si>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</si>
  <si>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</si>
  <si>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</si>
  <si>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</si>
  <si>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</si>
  <si>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</si>
  <si>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</si>
  <si>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</si>
  <si>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</si>
  <si>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</si>
  <si>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</si>
  <si>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</si>
  <si>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</si>
  <si>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</si>
  <si>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</si>
  <si>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</si>
  <si>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</si>
  <si>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</si>
  <si>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</si>
  <si>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</si>
  <si>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</si>
  <si>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</si>
  <si>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</si>
  <si>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</si>
  <si>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</si>
  <si>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</si>
  <si>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</si>
  <si>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</si>
  <si>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</si>
  <si>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</si>
  <si>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</si>
  <si>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</si>
  <si>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</si>
  <si>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</si>
  <si>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</si>
  <si>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</si>
  <si>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</si>
  <si>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</si>
  <si>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</si>
  <si>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</si>
  <si>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</si>
  <si>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</si>
  <si>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</si>
  <si>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</si>
  <si>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</si>
  <si>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</si>
  <si>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</si>
  <si>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</si>
  <si>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</si>
  <si>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</si>
  <si>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</si>
  <si>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</si>
  <si>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</si>
  <si>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</si>
  <si>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</si>
  <si>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</si>
  <si>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</si>
  <si>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</si>
  <si>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</si>
  <si>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</si>
  <si>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</si>
  <si>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</si>
  <si>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</si>
  <si>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</si>
  <si>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</si>
  <si>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</si>
  <si>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</si>
  <si>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</si>
  <si>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</si>
  <si>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</si>
  <si>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</si>
  <si>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</si>
  <si>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</si>
  <si>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</si>
  <si>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</si>
  <si>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</si>
  <si>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</si>
  <si>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</si>
  <si>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</si>
  <si>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</si>
  <si>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</si>
  <si>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</si>
  <si>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</si>
  <si>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</si>
  <si>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</si>
  <si>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</si>
  <si>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</si>
  <si>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</si>
  <si>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</si>
  <si>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</si>
  <si>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</si>
  <si>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</si>
  <si>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</si>
  <si>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</si>
  <si>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</si>
  <si>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</si>
  <si>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</si>
  <si>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</si>
  <si>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</si>
  <si>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</si>
  <si>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</si>
  <si>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</si>
  <si>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</si>
  <si>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</si>
  <si>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</si>
  <si>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</si>
  <si>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</si>
  <si>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</si>
  <si>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</si>
  <si>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</si>
  <si>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</si>
  <si>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</si>
  <si>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</si>
  <si>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</si>
  <si>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</si>
  <si>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</si>
  <si>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</si>
  <si>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</si>
  <si>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</si>
  <si>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</si>
  <si>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</si>
  <si>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</si>
  <si>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</si>
  <si>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</si>
  <si>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</si>
  <si>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</si>
  <si>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</si>
  <si>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</si>
  <si>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</si>
  <si>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</si>
  <si>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</si>
  <si>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</si>
  <si>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</si>
  <si>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</si>
  <si>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</si>
  <si>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</si>
  <si>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</si>
  <si>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</si>
  <si>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</si>
  <si>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</si>
  <si>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</si>
  <si>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</si>
  <si>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</si>
  <si>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</si>
  <si>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</si>
  <si>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</si>
  <si>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</si>
  <si>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</si>
  <si>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</si>
  <si>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</si>
  <si>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</si>
  <si>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</si>
  <si>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</si>
  <si>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</si>
  <si>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</si>
  <si>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</si>
  <si>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</si>
  <si>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</si>
  <si>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</si>
  <si>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</si>
  <si>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</si>
  <si>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</si>
  <si>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</si>
  <si>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</si>
  <si>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</si>
  <si>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</si>
  <si>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</si>
  <si>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</si>
  <si>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</si>
  <si>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</si>
  <si>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</si>
  <si>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</si>
  <si>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</si>
  <si>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</si>
  <si>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</si>
  <si>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</si>
  <si>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</si>
  <si>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</si>
  <si>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</si>
  <si>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</si>
  <si>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</si>
  <si>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</si>
  <si>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</si>
  <si>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</si>
  <si>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</si>
  <si>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</si>
  <si>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</si>
  <si>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</si>
  <si>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</si>
  <si>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</si>
  <si>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</si>
  <si>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</si>
  <si>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</si>
  <si>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</si>
  <si>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</si>
  <si>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</si>
  <si>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</si>
  <si>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</si>
  <si>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</si>
  <si>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</si>
  <si>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</si>
  <si>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</si>
  <si>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</si>
  <si>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</si>
  <si>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</si>
  <si>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</si>
  <si>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</si>
  <si>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</si>
  <si>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</si>
  <si>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</si>
  <si>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</si>
  <si>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</si>
  <si>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</si>
  <si>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</si>
  <si>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</si>
  <si>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</si>
  <si>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</si>
  <si>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</si>
  <si>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</si>
  <si>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</si>
  <si>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</si>
  <si>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</si>
  <si>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</si>
  <si>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</si>
  <si>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</si>
  <si>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</si>
  <si>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</si>
  <si>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</si>
  <si>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</si>
  <si>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</si>
  <si>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</si>
  <si>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</si>
  <si>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</si>
  <si>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</si>
  <si>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</si>
  <si>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</si>
  <si>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</si>
  <si>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</si>
  <si>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</si>
  <si>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</si>
  <si>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</si>
  <si>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</si>
  <si>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</si>
  <si>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</si>
  <si>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</si>
  <si>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</si>
  <si>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</si>
  <si>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</si>
  <si>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</si>
  <si>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</si>
  <si>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</si>
  <si>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</si>
  <si>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</si>
  <si>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</si>
  <si>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</si>
  <si>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</si>
  <si>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</si>
  <si>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</si>
  <si>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</si>
  <si>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</si>
  <si>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</si>
  <si>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</si>
  <si>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</si>
  <si>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</si>
  <si>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</si>
  <si>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</si>
  <si>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</si>
  <si>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</si>
  <si>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</si>
  <si>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</si>
  <si>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</si>
  <si>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</si>
  <si>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</si>
  <si>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</si>
  <si>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</si>
  <si>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</si>
  <si>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</si>
  <si>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</si>
  <si>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</si>
  <si>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</si>
  <si>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</si>
  <si>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</si>
  <si>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</si>
  <si>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</si>
  <si>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</si>
  <si>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</si>
  <si>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</si>
  <si>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</si>
  <si>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</si>
  <si>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</si>
  <si>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</si>
  <si>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</si>
  <si>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</si>
  <si>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</si>
  <si>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</si>
  <si>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</si>
  <si>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</si>
  <si>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</si>
  <si>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</si>
  <si>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</si>
  <si>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</si>
  <si>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</si>
  <si>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</si>
  <si>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</si>
  <si>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</si>
  <si>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</si>
  <si>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</si>
  <si>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</si>
  <si>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</si>
  <si>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</si>
  <si>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</si>
  <si>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</si>
  <si>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</si>
  <si>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</si>
  <si>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</si>
  <si>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</si>
  <si>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</si>
  <si>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</si>
  <si>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</si>
  <si>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</si>
  <si>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</si>
  <si>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</si>
  <si>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</si>
  <si>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</si>
  <si>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</si>
  <si>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</si>
  <si>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</si>
  <si>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</si>
  <si>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</si>
  <si>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</si>
  <si>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</si>
  <si>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</si>
  <si>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</si>
  <si>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</si>
  <si>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</si>
  <si>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</si>
  <si>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</si>
  <si>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</si>
  <si>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</si>
  <si>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</si>
  <si>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</si>
  <si>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</si>
  <si>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</si>
  <si>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</si>
  <si>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</si>
  <si>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</si>
  <si>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</si>
  <si>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</si>
  <si>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</si>
  <si>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</si>
  <si>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</si>
  <si>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</si>
  <si>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</si>
  <si>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</si>
  <si>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</si>
  <si>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</si>
  <si>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</si>
  <si>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</si>
  <si>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</si>
  <si>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</si>
  <si>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</si>
  <si>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</si>
  <si>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</si>
  <si>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</si>
  <si>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</si>
  <si>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</si>
  <si>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</si>
  <si>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</si>
  <si>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</si>
  <si>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</si>
  <si>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</si>
  <si>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</si>
  <si>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</si>
  <si>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</si>
  <si>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</si>
  <si>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</si>
  <si>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</si>
  <si>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</si>
  <si>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</si>
  <si>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</si>
  <si>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</si>
  <si>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</si>
  <si>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</si>
  <si>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</si>
  <si>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</si>
  <si>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</si>
  <si>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</si>
  <si>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</si>
  <si>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</si>
  <si>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</si>
  <si>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</si>
  <si>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</si>
  <si>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</si>
  <si>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</si>
  <si>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</si>
  <si>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</si>
  <si>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</si>
  <si>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</si>
  <si>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</si>
  <si>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</si>
  <si>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</si>
  <si>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</si>
  <si>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</si>
  <si>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</si>
  <si>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</si>
  <si>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</si>
  <si>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</si>
  <si>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</si>
  <si>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</si>
  <si>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</si>
  <si>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</si>
  <si>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</si>
  <si>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</si>
  <si>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</si>
  <si>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</si>
  <si>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</si>
  <si>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</si>
  <si>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</si>
  <si>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</si>
  <si>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</si>
  <si>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</si>
  <si>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</si>
  <si>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</si>
  <si>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</si>
  <si>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</si>
  <si>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</si>
  <si>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</si>
  <si>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</si>
  <si>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</si>
  <si>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</si>
  <si>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</si>
  <si>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</si>
  <si>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</si>
  <si>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</si>
  <si>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</si>
  <si>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</si>
  <si>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</si>
  <si>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</si>
  <si>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</si>
  <si>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</si>
  <si>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</si>
  <si>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</si>
  <si>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</si>
  <si>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</si>
  <si>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</si>
  <si>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</si>
  <si>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</si>
  <si>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</si>
  <si>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</si>
  <si>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</si>
  <si>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</si>
  <si>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</si>
  <si>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</si>
  <si>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</si>
  <si>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</si>
  <si>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</si>
  <si>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</si>
  <si>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</si>
  <si>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</si>
  <si>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</si>
  <si>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</si>
  <si>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</si>
  <si>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</si>
  <si>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</si>
  <si>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</si>
  <si>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</si>
  <si>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</si>
  <si>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</si>
  <si>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</si>
  <si>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</si>
  <si>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</si>
  <si>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</si>
  <si>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</si>
  <si>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</si>
  <si>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</si>
  <si>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</si>
  <si>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</si>
  <si>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</si>
  <si>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</si>
  <si>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</si>
  <si>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</si>
  <si>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</si>
  <si>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</si>
  <si>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</si>
  <si>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</si>
  <si>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</si>
  <si>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</si>
  <si>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</si>
  <si>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</si>
  <si>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</si>
  <si>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</si>
  <si>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</si>
  <si>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</si>
  <si>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</si>
  <si>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</si>
  <si>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</si>
  <si>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</si>
  <si>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</si>
  <si>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</si>
  <si>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</si>
  <si>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</si>
  <si>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</si>
  <si>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</si>
  <si>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</si>
  <si>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</si>
  <si>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</si>
  <si>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</si>
  <si>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</si>
  <si>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</si>
  <si>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</si>
  <si>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</si>
  <si>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</si>
  <si>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</si>
  <si>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</si>
  <si>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</si>
  <si>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</si>
  <si>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</si>
  <si>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</si>
  <si>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</si>
  <si>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</si>
  <si>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</si>
  <si>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</si>
  <si>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</si>
  <si>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</si>
  <si>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</si>
  <si>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</si>
  <si>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</si>
  <si>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</si>
  <si>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</si>
  <si>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</si>
  <si>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</si>
  <si>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</si>
  <si>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</si>
  <si>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</si>
  <si>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</si>
  <si>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</si>
  <si>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</si>
  <si>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</si>
  <si>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</si>
  <si>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</si>
  <si>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</si>
  <si>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</si>
  <si>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</si>
  <si>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</si>
  <si>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</si>
  <si>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</si>
  <si>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</si>
  <si>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</si>
  <si>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</si>
  <si>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</si>
  <si>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</si>
  <si>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</si>
  <si>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</si>
  <si>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</si>
  <si>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</si>
  <si>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</si>
  <si>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</si>
  <si>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</si>
  <si>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</si>
  <si>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</si>
  <si>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</si>
  <si>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</si>
  <si>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</si>
  <si>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</si>
  <si>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</si>
  <si>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</si>
  <si>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</si>
  <si>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</si>
  <si>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</si>
  <si>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</si>
  <si>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</si>
  <si>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</si>
  <si>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</si>
  <si>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</si>
  <si>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</si>
  <si>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</si>
  <si>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</si>
  <si>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</si>
  <si>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</si>
  <si>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</si>
  <si>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</si>
  <si>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</si>
  <si>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</si>
  <si>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</si>
  <si>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</si>
  <si>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</si>
  <si>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</si>
  <si>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</si>
  <si>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</si>
  <si>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</si>
  <si>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</si>
  <si>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</si>
  <si>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</si>
  <si>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</si>
  <si>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</si>
  <si>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</si>
  <si>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</si>
  <si>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</si>
  <si>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</si>
  <si>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</si>
  <si>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</si>
  <si>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</si>
  <si>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</si>
  <si>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</si>
  <si>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</si>
  <si>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</si>
  <si>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</si>
  <si>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</si>
  <si>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</si>
  <si>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</si>
  <si>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</si>
  <si>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</si>
  <si>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</si>
  <si>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</si>
  <si>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</si>
  <si>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</si>
  <si>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</si>
  <si>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</si>
  <si>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</si>
  <si>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</si>
  <si>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</si>
  <si>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</si>
  <si>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</si>
  <si>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</si>
  <si>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</si>
  <si>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</si>
  <si>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</si>
  <si>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</si>
  <si>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</si>
  <si>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</si>
  <si>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</si>
  <si>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</si>
  <si>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</si>
  <si>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</si>
  <si>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</si>
  <si>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</si>
  <si>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</si>
  <si>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</si>
  <si>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</si>
  <si>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</si>
  <si>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</si>
  <si>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</si>
  <si>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</si>
  <si>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</si>
  <si>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</si>
  <si>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</si>
  <si>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</si>
  <si>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</si>
  <si>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</si>
  <si>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</si>
  <si>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</si>
  <si>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</si>
  <si>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</si>
  <si>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</si>
  <si>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</si>
  <si>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</si>
  <si>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</si>
  <si>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</si>
  <si>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</si>
  <si>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</si>
  <si>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</si>
  <si>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</si>
  <si>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</si>
  <si>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</si>
  <si>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</si>
  <si>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</si>
  <si>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</si>
  <si>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</si>
  <si>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</si>
  <si>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</si>
  <si>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</si>
  <si>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</si>
  <si>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</si>
  <si>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</si>
  <si>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</si>
  <si>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</si>
  <si>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</si>
  <si>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</si>
  <si>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</si>
  <si>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</si>
  <si>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</si>
  <si>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</si>
  <si>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</si>
  <si>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</si>
  <si>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</si>
  <si>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</si>
  <si>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</si>
  <si>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</si>
  <si>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</si>
  <si>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</si>
  <si>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</si>
  <si>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</si>
  <si>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</si>
  <si>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</si>
  <si>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</si>
  <si>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</si>
  <si>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</si>
  <si>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</si>
  <si>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</si>
  <si>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</si>
  <si>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</si>
  <si>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</si>
  <si>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</si>
  <si>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</si>
  <si>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</si>
  <si>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</si>
  <si>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</si>
  <si>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</si>
  <si>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</si>
  <si>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</si>
  <si>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</si>
  <si>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</si>
  <si>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</si>
  <si>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</si>
  <si>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</si>
  <si>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</si>
  <si>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</si>
  <si>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</si>
  <si>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</si>
  <si>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</si>
  <si>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</si>
  <si>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</si>
  <si>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</si>
  <si>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</si>
  <si>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</si>
  <si>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</si>
  <si>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</si>
  <si>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</si>
  <si>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</si>
  <si>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</si>
  <si>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</si>
  <si>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</si>
  <si>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</si>
  <si>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</si>
  <si>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</si>
  <si>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</si>
  <si>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</si>
  <si>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</si>
  <si>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</si>
  <si>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</si>
  <si>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</si>
  <si>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</si>
  <si>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</si>
  <si>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</si>
  <si>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</si>
  <si>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</si>
  <si>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</si>
  <si>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</si>
  <si>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</si>
  <si>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</si>
  <si>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</si>
  <si>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</si>
  <si>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</si>
  <si>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</si>
  <si>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</si>
  <si>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</si>
  <si>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</si>
  <si>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</si>
  <si>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</si>
  <si>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</si>
  <si>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</si>
  <si>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</si>
  <si>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</si>
  <si>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</si>
  <si>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</si>
  <si>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</si>
  <si>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</si>
  <si>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</si>
  <si>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</si>
  <si>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</si>
  <si>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</si>
  <si>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</si>
  <si>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</si>
  <si>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</si>
  <si>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</si>
  <si>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</si>
  <si>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</si>
  <si>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</si>
  <si>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</si>
  <si>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</si>
  <si>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</si>
  <si>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</si>
  <si>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</si>
  <si>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</si>
  <si>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</si>
  <si>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</si>
  <si>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</si>
  <si>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</si>
  <si>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</si>
  <si>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</si>
  <si>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</si>
  <si>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</si>
  <si>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</si>
  <si>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</si>
  <si>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</si>
  <si>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</si>
  <si>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</si>
  <si>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</si>
  <si>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</si>
  <si>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</si>
  <si>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</si>
  <si>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</si>
  <si>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</si>
  <si>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</si>
  <si>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</si>
  <si>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</si>
  <si>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</si>
  <si>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</si>
  <si>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</si>
  <si>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</si>
  <si>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</si>
  <si>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</si>
  <si>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</si>
  <si>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</si>
  <si>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</si>
  <si>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</si>
  <si>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</si>
  <si>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</si>
  <si>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</si>
  <si>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</si>
  <si>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</si>
  <si>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</si>
  <si>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</si>
  <si>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</si>
  <si>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</si>
  <si>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</si>
  <si>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</si>
  <si>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</si>
  <si>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</si>
  <si>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</si>
  <si>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</si>
  <si>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</si>
  <si>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</si>
  <si>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</si>
  <si>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</si>
  <si>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</si>
  <si>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</si>
  <si>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</si>
  <si>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</si>
  <si>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</si>
  <si>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</si>
  <si>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</si>
  <si>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</si>
  <si>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</si>
  <si>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</si>
  <si>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</si>
  <si>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</si>
  <si>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</si>
  <si>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</si>
  <si>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</si>
  <si>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</si>
  <si>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</si>
  <si>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</si>
  <si>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</si>
  <si>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</si>
  <si>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</si>
  <si>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</si>
  <si>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</si>
  <si>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</si>
  <si>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</si>
  <si>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</si>
  <si>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</si>
  <si>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</si>
  <si>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</si>
  <si>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</si>
  <si>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</si>
  <si>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</si>
  <si>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</si>
  <si>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</si>
  <si>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</si>
  <si>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</si>
  <si>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</si>
  <si>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</si>
  <si>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</si>
  <si>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</si>
  <si>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</si>
  <si>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</si>
  <si>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</si>
  <si>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</si>
  <si>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</si>
  <si>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</si>
  <si>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</si>
  <si>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</si>
  <si>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</si>
  <si>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</si>
  <si>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</si>
  <si>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</si>
  <si>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</si>
  <si>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</si>
  <si>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</si>
  <si>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</si>
  <si>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</si>
  <si>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</si>
  <si>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</si>
  <si>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</si>
  <si>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</si>
  <si>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</si>
  <si>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</si>
  <si>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</si>
  <si>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</si>
  <si>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</si>
  <si>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</si>
  <si>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</si>
  <si>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</si>
  <si>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</si>
  <si>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</si>
  <si>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</si>
  <si>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</si>
  <si>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</si>
  <si>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</si>
  <si>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</si>
  <si>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</si>
  <si>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</si>
  <si>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</si>
  <si>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</si>
  <si>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</si>
  <si>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</si>
  <si>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</si>
  <si>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</si>
  <si>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</si>
  <si>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</si>
  <si>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</si>
  <si>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</si>
  <si>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</si>
  <si>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</si>
  <si>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</si>
  <si>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</si>
  <si>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</si>
  <si>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</si>
  <si>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</si>
  <si>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</si>
  <si>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</si>
  <si>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</si>
  <si>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</si>
  <si>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</si>
  <si>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</si>
  <si>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</si>
  <si>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</si>
  <si>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</si>
  <si>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</si>
  <si>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</si>
  <si>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</si>
  <si>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</si>
  <si>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</si>
  <si>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</si>
  <si>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</si>
  <si>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</si>
  <si>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</si>
  <si>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</si>
  <si>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</si>
  <si>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</si>
  <si>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</si>
  <si>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</si>
  <si>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</si>
  <si>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</si>
  <si>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</si>
  <si>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</si>
  <si>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</si>
  <si>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</si>
  <si>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</si>
  <si>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</si>
  <si>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</si>
  <si>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</si>
  <si>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</si>
  <si>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</si>
  <si>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</si>
  <si>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</si>
  <si>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</si>
  <si>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</si>
  <si>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</si>
  <si>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</si>
  <si>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</si>
  <si>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</si>
  <si>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</si>
  <si>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</si>
  <si>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</si>
  <si>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</si>
  <si>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</si>
  <si>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</si>
  <si>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</si>
  <si>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</si>
  <si>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</si>
  <si>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</si>
  <si>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</si>
  <si>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</si>
  <si>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</si>
  <si>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</si>
  <si>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</si>
  <si>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</si>
  <si>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</si>
  <si>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</si>
  <si>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</si>
  <si>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</si>
  <si>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</si>
  <si>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</si>
  <si>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</si>
  <si>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</si>
  <si>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</si>
  <si>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</si>
  <si>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</si>
  <si>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</si>
  <si>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</si>
  <si>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</si>
  <si>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</si>
  <si>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</si>
  <si>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</si>
  <si>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</si>
  <si>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</si>
  <si>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</si>
  <si>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</si>
  <si>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</si>
  <si>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</si>
  <si>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</si>
  <si>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</si>
  <si>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</si>
  <si>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</si>
  <si>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</si>
  <si>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</si>
  <si>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</si>
  <si>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</si>
  <si>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</si>
  <si>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</si>
  <si>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</si>
  <si>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</si>
  <si>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</si>
  <si>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</si>
  <si>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</si>
  <si>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</si>
  <si>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</si>
  <si>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</si>
  <si>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</si>
  <si>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</si>
  <si>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</si>
  <si>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</si>
  <si>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</si>
  <si>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</si>
  <si>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</si>
  <si>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</si>
  <si>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</si>
  <si>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</si>
  <si>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</si>
  <si>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</si>
  <si>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</si>
  <si>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</si>
  <si>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</si>
  <si>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</si>
  <si>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</si>
  <si>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</si>
  <si>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</si>
  <si>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</si>
  <si>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</si>
  <si>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</si>
  <si>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</si>
  <si>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</si>
  <si>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</si>
  <si>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</si>
  <si>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</si>
  <si>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</si>
  <si>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</si>
  <si>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</si>
  <si>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</si>
  <si>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</si>
  <si>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</si>
  <si>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</si>
  <si>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</si>
  <si>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</si>
  <si>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</si>
  <si>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</si>
  <si>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</si>
  <si>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</si>
  <si>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</si>
  <si>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</si>
  <si>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</si>
  <si>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</si>
  <si>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</si>
  <si>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</si>
  <si>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</si>
  <si>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</si>
  <si>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</si>
  <si>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</si>
  <si>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</si>
  <si>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</si>
  <si>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</si>
  <si>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</si>
  <si>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</si>
  <si>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</si>
  <si>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</si>
  <si>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</si>
  <si>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</si>
  <si>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</si>
  <si>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</si>
  <si>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</si>
  <si>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</si>
  <si>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</si>
  <si>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</si>
  <si>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</si>
  <si>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</si>
  <si>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</si>
  <si>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</si>
  <si>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</si>
  <si>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</si>
  <si>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</si>
  <si>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</si>
  <si>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</si>
  <si>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</si>
  <si>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</si>
  <si>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</si>
  <si>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</si>
  <si>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</si>
  <si>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</si>
  <si>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</si>
  <si>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</si>
  <si>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</si>
  <si>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</si>
  <si>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</si>
  <si>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</si>
  <si>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</si>
  <si>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</si>
  <si>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</si>
  <si>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</si>
  <si>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</si>
  <si>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</si>
  <si>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</si>
  <si>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</si>
  <si>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</si>
  <si>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</si>
  <si>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</si>
  <si>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</si>
  <si>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</si>
  <si>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</si>
  <si>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</si>
  <si>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</si>
  <si>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</si>
  <si>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</si>
  <si>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</si>
  <si>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</si>
  <si>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</si>
  <si>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</si>
  <si>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</si>
  <si>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</si>
  <si>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</si>
  <si>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</si>
  <si>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</si>
  <si>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</si>
  <si>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</si>
  <si>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</si>
  <si>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</si>
  <si>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</si>
  <si>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</si>
  <si>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</si>
  <si>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</si>
  <si>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</si>
  <si>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</si>
  <si>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</si>
  <si>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</si>
  <si>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</si>
  <si>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</si>
  <si>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</si>
  <si>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</si>
  <si>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</si>
  <si>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</si>
  <si>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</si>
  <si>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</si>
  <si>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</si>
  <si>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</si>
  <si>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</si>
  <si>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</si>
  <si>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</si>
  <si>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</si>
  <si>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</si>
  <si>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</si>
  <si>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</si>
  <si>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</si>
  <si>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</si>
  <si>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</si>
  <si>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</si>
  <si>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</si>
  <si>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</si>
  <si>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</si>
  <si>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</si>
  <si>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</si>
  <si>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</si>
  <si>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</si>
  <si>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</si>
  <si>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</si>
  <si>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</si>
  <si>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</si>
  <si>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</si>
  <si>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</si>
  <si>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</si>
  <si>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</si>
  <si>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</si>
  <si>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</si>
  <si>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</si>
  <si>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</si>
  <si>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</si>
  <si>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</si>
  <si>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</si>
  <si>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</si>
  <si>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</si>
  <si>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</si>
  <si>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</si>
  <si>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</si>
  <si>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</si>
  <si>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</si>
  <si>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</si>
  <si>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</si>
  <si>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</si>
  <si>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</si>
  <si>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</si>
  <si>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</si>
  <si>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</si>
  <si>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</si>
  <si>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</si>
  <si>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</si>
  <si>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</si>
  <si>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</si>
  <si>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</si>
  <si>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</si>
  <si>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</si>
  <si>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</si>
  <si>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</si>
  <si>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</si>
  <si>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</si>
  <si>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</si>
  <si>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</si>
  <si>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</si>
  <si>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</si>
  <si>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</si>
  <si>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</si>
  <si>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</si>
  <si>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</si>
  <si>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</si>
  <si>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</si>
  <si>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</si>
  <si>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</si>
  <si>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</si>
  <si>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</si>
  <si>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</si>
  <si>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</si>
  <si>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</si>
  <si>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</si>
  <si>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</si>
  <si>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</si>
  <si>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</si>
  <si>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</si>
  <si>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</si>
  <si>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</si>
  <si>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</si>
  <si>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</si>
  <si>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</si>
  <si>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</si>
  <si>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</si>
  <si>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</si>
  <si>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</si>
  <si>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</si>
  <si>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</si>
  <si>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</si>
  <si>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</si>
  <si>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</si>
  <si>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</si>
  <si>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</si>
  <si>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</si>
  <si>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</si>
  <si>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</si>
  <si>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</si>
  <si>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</si>
  <si>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</si>
  <si>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</si>
  <si>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</si>
  <si>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</si>
  <si>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</si>
  <si>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</si>
  <si>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</si>
  <si>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</si>
  <si>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</si>
  <si>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</si>
  <si>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</si>
  <si>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</si>
  <si>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</si>
  <si>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</si>
  <si>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</si>
  <si>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</si>
  <si>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</si>
  <si>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</si>
  <si>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</si>
  <si>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</si>
  <si>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</si>
  <si>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</si>
  <si>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</si>
  <si>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</si>
  <si>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</si>
  <si>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</si>
  <si>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</si>
  <si>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</si>
  <si>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</si>
  <si>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</si>
  <si>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</si>
  <si>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</si>
  <si>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</si>
  <si>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</si>
  <si>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</si>
  <si>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</si>
  <si>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</si>
  <si>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</si>
  <si>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</si>
  <si>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</si>
  <si>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</si>
  <si>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</si>
  <si>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</si>
  <si>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</si>
  <si>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</si>
  <si>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</si>
  <si>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</si>
  <si>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</si>
  <si>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</si>
  <si>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</si>
  <si>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</si>
  <si>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</si>
  <si>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</si>
  <si>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</si>
  <si>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</si>
  <si>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</si>
  <si>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</si>
  <si>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</si>
  <si>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</si>
  <si>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</si>
  <si>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</si>
  <si>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</si>
  <si>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</si>
  <si>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</si>
  <si>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</si>
  <si>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</si>
  <si>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</si>
  <si>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</si>
  <si>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</si>
  <si>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</si>
  <si>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</si>
  <si>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</si>
  <si>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</si>
  <si>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</si>
  <si>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</si>
  <si>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</si>
  <si>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</si>
  <si>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</si>
  <si>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</si>
  <si>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</si>
  <si>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</si>
  <si>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</si>
  <si>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</si>
  <si>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</si>
  <si>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</si>
  <si>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</si>
  <si>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</si>
  <si>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</si>
  <si>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</si>
  <si>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</si>
  <si>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</si>
  <si>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</si>
  <si>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</si>
  <si>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</si>
  <si>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</si>
  <si>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</si>
  <si>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</si>
  <si>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</si>
  <si>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</si>
  <si>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</si>
  <si>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</si>
  <si>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</si>
  <si>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</si>
  <si>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</si>
  <si>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</si>
  <si>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</si>
  <si>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</si>
  <si>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</si>
  <si>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</si>
  <si>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</si>
  <si>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</si>
  <si>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</si>
  <si>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</si>
  <si>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</si>
  <si>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</si>
  <si>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</si>
  <si>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</si>
  <si>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</si>
  <si>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</si>
  <si>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</si>
  <si>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</si>
  <si>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</si>
  <si>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</si>
  <si>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</si>
  <si>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</si>
  <si>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</si>
  <si>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</si>
  <si>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</si>
  <si>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</si>
  <si>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</si>
  <si>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</si>
  <si>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</si>
  <si>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</si>
  <si>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</si>
  <si>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</si>
  <si>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</si>
  <si>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</si>
  <si>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</si>
  <si>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</si>
  <si>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</si>
  <si>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</si>
  <si>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</si>
  <si>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</si>
  <si>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</si>
  <si>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</si>
  <si>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</si>
  <si>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</si>
  <si>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</si>
  <si>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</si>
  <si>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</si>
  <si>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</si>
  <si>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</si>
  <si>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</si>
  <si>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</si>
  <si>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</si>
  <si>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</si>
  <si>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</si>
  <si>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</si>
  <si>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</si>
  <si>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</si>
  <si>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</si>
  <si>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</si>
  <si>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</si>
  <si>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</si>
  <si>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</si>
  <si>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</si>
  <si>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</si>
  <si>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</si>
  <si>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</si>
  <si>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</si>
  <si>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</si>
  <si>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</si>
  <si>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</si>
  <si>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</si>
  <si>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</si>
  <si>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</si>
  <si>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</si>
  <si>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</si>
  <si>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</si>
  <si>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</si>
  <si>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</si>
  <si>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</si>
  <si>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</si>
  <si>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</si>
  <si>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</si>
  <si>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</si>
  <si>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</si>
  <si>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</si>
  <si>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</si>
  <si>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</si>
  <si>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</si>
  <si>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</si>
  <si>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</si>
  <si>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</si>
  <si>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</si>
  <si>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</si>
  <si>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</si>
  <si>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</si>
  <si>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</si>
  <si>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</si>
  <si>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</si>
  <si>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</si>
  <si>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</si>
  <si>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</si>
  <si>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</si>
  <si>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</si>
  <si>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</si>
  <si>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</si>
  <si>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</si>
  <si>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</si>
  <si>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</si>
  <si>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</si>
  <si>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</si>
  <si>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</si>
  <si>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</si>
  <si>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</si>
  <si>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</si>
  <si>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</si>
  <si>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</si>
  <si>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</si>
  <si>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</si>
  <si>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</si>
  <si>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</si>
  <si>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</si>
  <si>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</si>
  <si>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</si>
  <si>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</si>
  <si>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</si>
  <si>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</si>
  <si>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</si>
  <si>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</si>
  <si>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</si>
  <si>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</si>
  <si>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</si>
  <si>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</si>
  <si>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</si>
  <si>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</si>
  <si>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</si>
  <si>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</si>
  <si>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</si>
  <si>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</si>
  <si>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</si>
  <si>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</si>
  <si>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</si>
  <si>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</si>
  <si>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</si>
  <si>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</si>
  <si>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</si>
  <si>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</si>
  <si>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</si>
  <si>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</si>
  <si>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</si>
  <si>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</si>
  <si>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</si>
  <si>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</si>
  <si>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</si>
  <si>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</si>
  <si>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</si>
  <si>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</si>
  <si>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</si>
  <si>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</si>
  <si>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</si>
  <si>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</si>
  <si>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</si>
  <si>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</si>
  <si>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</si>
  <si>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</si>
  <si>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</si>
  <si>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</si>
  <si>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</si>
  <si>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</si>
  <si>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</si>
  <si>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</si>
  <si>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</si>
  <si>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</si>
  <si>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</si>
  <si>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</si>
  <si>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</si>
  <si>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</si>
  <si>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</si>
  <si>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</si>
  <si>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</si>
  <si>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</si>
  <si>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</si>
  <si>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</si>
  <si>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</si>
  <si>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</si>
  <si>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</si>
  <si>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</si>
  <si>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</si>
  <si>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</si>
  <si>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</si>
  <si>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</si>
  <si>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</si>
  <si>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</si>
  <si>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</si>
  <si>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</si>
  <si>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</si>
  <si>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</si>
  <si>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</si>
  <si>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</si>
  <si>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</si>
  <si>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</si>
  <si>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</si>
  <si>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</si>
  <si>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</si>
  <si>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</si>
  <si>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</si>
  <si>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</si>
  <si>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</si>
  <si>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</si>
  <si>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</si>
  <si>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</si>
  <si>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</si>
  <si>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</si>
  <si>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</si>
  <si>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</si>
  <si>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</si>
  <si>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</si>
  <si>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</si>
  <si>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</si>
  <si>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</si>
  <si>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</si>
  <si>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</si>
  <si>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</si>
  <si>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</si>
  <si>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</si>
  <si>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</si>
  <si>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</si>
  <si>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</si>
  <si>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</si>
  <si>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</si>
  <si>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</si>
  <si>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</si>
  <si>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</si>
  <si>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</si>
  <si>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</si>
  <si>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</si>
  <si>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</si>
  <si>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</si>
  <si>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</si>
  <si>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</si>
  <si>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</si>
  <si>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</si>
  <si>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</si>
  <si>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</si>
  <si>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</si>
  <si>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</si>
  <si>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</si>
  <si>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</si>
  <si>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</si>
  <si>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</si>
  <si>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</si>
  <si>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</si>
  <si>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</si>
  <si>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</si>
  <si>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</si>
  <si>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</si>
  <si>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</si>
  <si>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</si>
  <si>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</si>
  <si>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</si>
  <si>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</si>
  <si>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</si>
  <si>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</si>
  <si>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</si>
  <si>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</si>
  <si>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</si>
  <si>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</si>
  <si>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</si>
  <si>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</si>
  <si>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</si>
  <si>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</si>
  <si>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</si>
  <si>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</si>
  <si>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</si>
  <si>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</si>
  <si>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</si>
  <si>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</si>
  <si>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</si>
  <si>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</si>
  <si>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</si>
  <si>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</si>
  <si>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</si>
  <si>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</si>
  <si>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</si>
  <si>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</si>
  <si>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</si>
  <si>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</si>
  <si>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</si>
  <si>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</si>
  <si>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</si>
  <si>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</si>
  <si>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</si>
  <si>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</si>
  <si>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</si>
  <si>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</si>
  <si>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</si>
  <si>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</si>
  <si>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</si>
  <si>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</si>
  <si>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</si>
  <si>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</si>
  <si>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</si>
  <si>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</si>
  <si>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</si>
  <si>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</si>
  <si>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</si>
  <si>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</si>
  <si>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</si>
  <si>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</si>
  <si>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</si>
  <si>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</si>
  <si>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</si>
  <si>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</si>
  <si>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</si>
  <si>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</si>
  <si>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</si>
  <si>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</si>
  <si>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</si>
  <si>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</si>
  <si>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</si>
  <si>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</si>
  <si>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</si>
  <si>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</si>
  <si>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</si>
  <si>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</si>
  <si>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</si>
  <si>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</si>
  <si>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</si>
  <si>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</si>
  <si>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</si>
  <si>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</si>
  <si>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</si>
  <si>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</si>
  <si>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</si>
  <si>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</si>
  <si>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</si>
  <si>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</si>
  <si>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</si>
  <si>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</si>
  <si>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</si>
  <si>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</si>
  <si>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</si>
  <si>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</si>
  <si>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</si>
  <si>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</si>
  <si>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</si>
  <si>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</si>
  <si>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</si>
  <si>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</si>
  <si>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</si>
  <si>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</si>
  <si>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</si>
  <si>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</si>
  <si>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</si>
  <si>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</si>
  <si>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</si>
  <si>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</si>
  <si>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</si>
  <si>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</si>
  <si>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</si>
  <si>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</si>
  <si>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</si>
  <si>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</si>
  <si>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</si>
  <si>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</si>
  <si>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</si>
  <si>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</si>
  <si>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</si>
  <si>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</si>
  <si>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</si>
  <si>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</si>
  <si>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</si>
  <si>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</si>
  <si>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</si>
  <si>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</si>
  <si>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</si>
  <si>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</si>
  <si>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</si>
  <si>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</si>
  <si>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</si>
  <si>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</si>
  <si>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</si>
  <si>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</si>
  <si>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</si>
  <si>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</si>
  <si>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</si>
  <si>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</si>
  <si>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</si>
  <si>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</si>
  <si>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</si>
  <si>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</si>
  <si>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</si>
  <si>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</si>
  <si>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</si>
  <si>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</si>
  <si>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</si>
  <si>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</si>
  <si>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</si>
  <si>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</si>
  <si>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</si>
  <si>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</si>
  <si>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</si>
  <si>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</si>
  <si>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</si>
  <si>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</si>
  <si>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</si>
  <si>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</si>
  <si>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</si>
  <si>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</si>
  <si>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</si>
  <si>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</si>
  <si>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</si>
  <si>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</si>
  <si>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</si>
  <si>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</si>
  <si>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</si>
  <si>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</si>
  <si>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</si>
  <si>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</si>
  <si>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</si>
  <si>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</si>
  <si>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</si>
  <si>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</si>
  <si>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</si>
  <si>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</si>
  <si>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</si>
  <si>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</si>
  <si>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</si>
  <si>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</si>
  <si>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</si>
  <si>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</si>
  <si>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</si>
  <si>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</si>
  <si>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</si>
  <si>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</si>
  <si>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</si>
  <si>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</si>
  <si>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</si>
  <si>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</si>
  <si>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</si>
  <si>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</si>
  <si>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</si>
  <si>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</si>
  <si>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</si>
  <si>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</si>
  <si>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</si>
  <si>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</si>
  <si>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</si>
  <si>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</si>
  <si>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</si>
  <si>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</si>
  <si>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</si>
  <si>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</si>
  <si>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</si>
  <si>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</si>
  <si>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</si>
  <si>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</si>
  <si>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</si>
  <si>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</si>
  <si>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</si>
  <si>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</si>
  <si>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</si>
  <si>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</si>
  <si>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</si>
  <si>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</si>
  <si>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</si>
  <si>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</si>
  <si>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</si>
  <si>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</si>
  <si>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</si>
  <si>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</si>
  <si>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</si>
  <si>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</si>
  <si>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</si>
  <si>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</si>
  <si>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</si>
  <si>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</si>
  <si>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</si>
  <si>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</si>
  <si>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</si>
  <si>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</si>
  <si>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</si>
  <si>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</si>
  <si>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</si>
  <si>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</si>
  <si>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</si>
  <si>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</si>
  <si>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</si>
  <si>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</si>
  <si>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</si>
  <si>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</si>
  <si>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</si>
  <si>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</si>
  <si>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</si>
  <si>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</si>
  <si>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</si>
  <si>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</si>
  <si>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</si>
  <si>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</si>
  <si>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</si>
  <si>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</si>
  <si>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</si>
  <si>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</si>
  <si>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</si>
  <si>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</si>
  <si>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</si>
  <si>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</si>
  <si>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</si>
  <si>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</si>
  <si>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</si>
  <si>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</si>
  <si>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</si>
  <si>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</si>
  <si>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</si>
  <si>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</si>
  <si>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</si>
  <si>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</si>
  <si>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</si>
  <si>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</si>
  <si>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</si>
  <si>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</si>
  <si>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</si>
  <si>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</si>
  <si>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</si>
  <si>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</si>
  <si>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</si>
  <si>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</si>
  <si>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</si>
  <si>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</si>
  <si>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</si>
  <si>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</si>
  <si>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</si>
  <si>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</si>
  <si>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</si>
  <si>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</si>
  <si>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</si>
  <si>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</si>
  <si>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</si>
  <si>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</si>
  <si>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</si>
  <si>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</si>
  <si>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</si>
  <si>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</si>
  <si>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</si>
  <si>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</si>
  <si>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</si>
  <si>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</si>
  <si>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</si>
  <si>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</si>
  <si>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</si>
  <si>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</si>
  <si>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</si>
  <si>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</si>
  <si>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</si>
  <si>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</si>
  <si>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</si>
  <si>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</si>
  <si>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</si>
  <si>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</si>
  <si>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</si>
  <si>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</si>
  <si>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</si>
  <si>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</si>
  <si>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</si>
  <si>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</si>
  <si>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</si>
  <si>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</si>
  <si>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</si>
  <si>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</si>
  <si>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</si>
  <si>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</si>
  <si>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</si>
  <si>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</si>
  <si>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</si>
  <si>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</si>
  <si>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</si>
  <si>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</si>
  <si>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</si>
  <si>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</si>
  <si>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</si>
  <si>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</si>
  <si>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</si>
  <si>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</si>
  <si>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</si>
  <si>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</si>
  <si>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</si>
  <si>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</si>
  <si>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</si>
  <si>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</si>
  <si>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</si>
  <si>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</si>
  <si>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</si>
  <si>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</si>
  <si>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</si>
  <si>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</si>
  <si>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</si>
  <si>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</si>
  <si>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</si>
  <si>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</si>
  <si>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</si>
  <si>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</si>
  <si>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</si>
  <si>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</si>
  <si>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</si>
  <si>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</si>
  <si>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</si>
  <si>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</si>
  <si>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</si>
  <si>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</si>
  <si>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</si>
  <si>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</si>
  <si>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</si>
  <si>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</si>
  <si>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</si>
  <si>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</si>
  <si>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</si>
  <si>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</si>
  <si>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</si>
  <si>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</si>
  <si>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</si>
  <si>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</si>
  <si>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</si>
  <si>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</si>
  <si>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</si>
  <si>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</si>
  <si>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</si>
  <si>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</si>
  <si>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</si>
  <si>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</si>
  <si>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</si>
  <si>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</si>
  <si>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</si>
  <si>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</si>
  <si>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</si>
  <si>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</si>
  <si>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</si>
  <si>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</si>
  <si>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</si>
  <si>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</si>
  <si>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</si>
  <si>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</si>
  <si>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</si>
  <si>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</si>
  <si>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</si>
  <si>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</si>
  <si>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</si>
  <si>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</si>
  <si>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</si>
  <si>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</si>
  <si>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</si>
  <si>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</si>
  <si>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</si>
  <si>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</si>
  <si>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</si>
  <si>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</si>
  <si>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</si>
  <si>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</si>
  <si>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</si>
  <si>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</si>
  <si>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</si>
  <si>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</si>
  <si>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</si>
  <si>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</si>
  <si>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</si>
  <si>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</si>
  <si>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</si>
  <si>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</si>
  <si>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</si>
  <si>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</si>
  <si>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</si>
  <si>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</si>
  <si>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</si>
  <si>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</si>
  <si>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</si>
  <si>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</si>
  <si>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</si>
  <si>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</si>
  <si>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</si>
  <si>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</si>
  <si>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</si>
  <si>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</si>
  <si>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</si>
  <si>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</si>
  <si>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</si>
  <si>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</si>
  <si>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</si>
  <si>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</si>
  <si>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</si>
  <si>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</si>
  <si>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</si>
  <si>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</si>
  <si>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</si>
  <si>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</si>
  <si>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</si>
  <si>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</si>
  <si>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</si>
  <si>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</si>
  <si>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</si>
  <si>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</si>
  <si>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</si>
  <si>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</si>
  <si>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</si>
  <si>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</si>
  <si>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</si>
  <si>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</si>
  <si>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</si>
  <si>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</si>
  <si>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</si>
  <si>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</si>
  <si>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</si>
  <si>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</si>
  <si>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</si>
  <si>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</si>
  <si>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</si>
  <si>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</si>
  <si>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</si>
  <si>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</si>
  <si>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</si>
  <si>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</si>
  <si>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</si>
  <si>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</si>
  <si>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</si>
  <si>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</si>
  <si>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</si>
  <si>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</si>
  <si>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</si>
  <si>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</si>
  <si>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</si>
  <si>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</si>
  <si>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</si>
  <si>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</si>
  <si>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</si>
  <si>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</si>
  <si>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</si>
  <si>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</si>
  <si>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</si>
  <si>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</si>
  <si>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</si>
  <si>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</si>
  <si>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</si>
  <si>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</si>
  <si>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</si>
  <si>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</si>
  <si>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</si>
  <si>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</si>
  <si>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</si>
  <si>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</si>
  <si>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</si>
  <si>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</si>
  <si>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</si>
  <si>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</si>
  <si>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</si>
  <si>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</si>
  <si>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</si>
  <si>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</si>
  <si>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</si>
  <si>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</si>
  <si>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</si>
  <si>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</si>
  <si>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</si>
  <si>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</si>
  <si>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</si>
  <si>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</si>
  <si>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</si>
  <si>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</si>
  <si>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</si>
  <si>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</si>
  <si>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</si>
  <si>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</si>
  <si>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</si>
  <si>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</si>
  <si>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</si>
  <si>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</si>
  <si>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</si>
  <si>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</si>
  <si>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</si>
  <si>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</si>
  <si>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</si>
  <si>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</si>
  <si>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</si>
  <si>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</si>
  <si>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</si>
  <si>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</si>
  <si>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</si>
  <si>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</si>
  <si>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</si>
  <si>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</si>
  <si>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</si>
  <si>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</si>
  <si>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</si>
  <si>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</si>
  <si>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</si>
  <si>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</si>
  <si>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</si>
  <si>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</si>
  <si>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</si>
  <si>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</si>
  <si>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</si>
  <si>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</si>
  <si>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</si>
  <si>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</si>
  <si>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</si>
  <si>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</si>
  <si>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</si>
  <si>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</si>
  <si>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</si>
  <si>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</si>
  <si>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</si>
  <si>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</si>
  <si>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</si>
  <si>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</si>
  <si>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</si>
  <si>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</si>
  <si>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</si>
  <si>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</si>
  <si>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</si>
  <si>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</si>
  <si>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</si>
  <si>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</si>
  <si>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</si>
  <si>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</si>
  <si>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</si>
  <si>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</si>
  <si>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</si>
  <si>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</si>
  <si>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</si>
  <si>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</si>
  <si>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</si>
  <si>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</si>
  <si>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</si>
  <si>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</si>
  <si>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</si>
  <si>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</si>
  <si>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</si>
  <si>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</si>
  <si>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</si>
  <si>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</si>
  <si>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</si>
  <si>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</si>
  <si>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</si>
  <si>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</si>
  <si>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</si>
  <si>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</si>
  <si>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</si>
  <si>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</si>
  <si>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</si>
  <si>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</si>
  <si>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</si>
  <si>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</si>
  <si>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</si>
  <si>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</si>
  <si>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</si>
  <si>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</si>
  <si>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</si>
  <si>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</si>
  <si>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</si>
  <si>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</si>
  <si>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</si>
  <si>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</si>
  <si>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</si>
  <si>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</si>
  <si>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</si>
  <si>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</si>
  <si>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</si>
  <si>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</si>
  <si>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</si>
  <si>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</si>
  <si>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</si>
  <si>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</si>
  <si>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</si>
  <si>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</si>
  <si>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</si>
  <si>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</si>
  <si>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</si>
  <si>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</si>
  <si>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</si>
  <si>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</si>
  <si>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</si>
  <si>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</si>
  <si>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</si>
  <si>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</si>
  <si>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</si>
  <si>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</si>
  <si>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</si>
  <si>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</si>
  <si>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</si>
  <si>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</si>
  <si>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</si>
  <si>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</si>
  <si>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</si>
  <si>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</si>
  <si>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</si>
  <si>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</si>
  <si>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</si>
  <si>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</si>
  <si>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</si>
  <si>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</si>
  <si>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</si>
  <si>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</si>
  <si>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</si>
  <si>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</si>
  <si>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</si>
  <si>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</si>
  <si>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</si>
  <si>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</si>
  <si>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</si>
  <si>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</si>
  <si>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</si>
  <si>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</si>
  <si>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</si>
  <si>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</si>
  <si>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</si>
  <si>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</si>
  <si>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</si>
  <si>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</si>
  <si>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</si>
  <si>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</si>
  <si>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</si>
  <si>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</si>
  <si>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</si>
  <si>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</si>
  <si>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</si>
  <si>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</si>
  <si>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</si>
  <si>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</si>
  <si>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</si>
  <si>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</si>
  <si>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</si>
  <si>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</si>
  <si>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</si>
  <si>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</si>
  <si>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</si>
  <si>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</si>
  <si>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</si>
  <si>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</si>
  <si>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</si>
  <si>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</si>
  <si>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</si>
  <si>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</si>
  <si>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</si>
  <si>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</si>
  <si>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</si>
  <si>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</si>
  <si>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</si>
  <si>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</si>
  <si>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</si>
  <si>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</si>
  <si>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</si>
  <si>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</si>
  <si>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</si>
  <si>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</si>
  <si>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</si>
  <si>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</si>
  <si>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</si>
  <si>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</si>
  <si>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</si>
  <si>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</si>
  <si>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</si>
  <si>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</si>
  <si>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</si>
  <si>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</si>
  <si>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</si>
  <si>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</si>
  <si>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</si>
  <si>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</si>
  <si>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</si>
  <si>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</si>
  <si>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</si>
  <si>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</si>
  <si>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</si>
  <si>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</si>
  <si>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</si>
  <si>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</si>
  <si>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</si>
  <si>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</si>
  <si>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</si>
  <si>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</si>
  <si>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</si>
  <si>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</si>
  <si>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</si>
  <si>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</si>
  <si>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</si>
  <si>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</si>
  <si>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</si>
  <si>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</si>
  <si>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</si>
  <si>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</si>
  <si>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</si>
  <si>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</si>
  <si>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</si>
  <si>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</si>
  <si>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</si>
  <si>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</si>
  <si>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</si>
  <si>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</si>
  <si>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</si>
  <si>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</si>
  <si>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</si>
  <si>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</si>
  <si>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</si>
  <si>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</si>
  <si>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</si>
  <si>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</si>
  <si>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</si>
  <si>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</si>
  <si>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</si>
  <si>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</si>
  <si>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</si>
  <si>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</si>
  <si>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</si>
  <si>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</si>
  <si>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</si>
  <si>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</si>
  <si>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</si>
  <si>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</si>
  <si>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</si>
  <si>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</si>
  <si>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</si>
  <si>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</si>
  <si>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</si>
  <si>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</si>
  <si>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</si>
  <si>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</si>
  <si>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</si>
  <si>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</si>
  <si>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</si>
  <si>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</si>
  <si>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</si>
  <si>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</si>
  <si>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</si>
  <si>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</si>
  <si>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</si>
  <si>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</si>
  <si>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</si>
  <si>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</si>
  <si>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</si>
  <si>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</si>
  <si>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</si>
  <si>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</si>
  <si>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</si>
  <si>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</si>
  <si>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</si>
  <si>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</si>
  <si>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</si>
  <si>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</si>
  <si>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</si>
  <si>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</si>
  <si>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</si>
  <si>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</si>
  <si>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</si>
  <si>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</si>
  <si>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</si>
  <si>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</si>
  <si>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</si>
  <si>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</si>
  <si>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</si>
  <si>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</si>
  <si>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</si>
  <si>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</si>
  <si>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</si>
  <si>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</si>
  <si>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</si>
  <si>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</si>
  <si>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</si>
  <si>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</si>
  <si>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</si>
  <si>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</si>
  <si>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</si>
  <si>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</si>
  <si>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</si>
  <si>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</si>
  <si>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</si>
  <si>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</si>
  <si>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</si>
  <si>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</si>
  <si>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</si>
  <si>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</si>
  <si>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</si>
  <si>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</si>
  <si>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</si>
  <si>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</si>
  <si>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</si>
  <si>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</si>
  <si>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</si>
  <si>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</si>
  <si>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</si>
  <si>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</si>
  <si>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</si>
  <si>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</si>
  <si>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</si>
  <si>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</si>
  <si>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</si>
  <si>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</si>
  <si>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</si>
  <si>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</si>
  <si>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</si>
  <si>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</si>
  <si>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</si>
  <si>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</si>
  <si>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</si>
  <si>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</si>
  <si>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</si>
  <si>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</si>
  <si>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</si>
  <si>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</si>
  <si>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</si>
  <si>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</si>
  <si>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</si>
  <si>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</si>
  <si>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</si>
  <si>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</si>
  <si>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</si>
  <si>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</si>
  <si>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</si>
  <si>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</si>
  <si>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</si>
  <si>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</si>
  <si>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</si>
  <si>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</si>
  <si>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</si>
  <si>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</si>
  <si>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</si>
  <si>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</si>
  <si>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</si>
  <si>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</si>
  <si>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</si>
  <si>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</si>
  <si>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</si>
  <si>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</si>
  <si>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</si>
  <si>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</si>
  <si>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</si>
  <si>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</si>
  <si>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</si>
  <si>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</si>
  <si>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</si>
  <si>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</si>
  <si>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</si>
  <si>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</si>
  <si>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</si>
  <si>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</si>
  <si>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</si>
  <si>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</si>
  <si>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</si>
  <si>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</si>
  <si>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</si>
  <si>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</si>
  <si>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</si>
  <si>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</si>
  <si>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</si>
  <si>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</si>
  <si>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</si>
  <si>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</si>
  <si>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</si>
  <si>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</si>
  <si>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</si>
  <si>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</si>
  <si>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</si>
  <si>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</si>
  <si>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</si>
  <si>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</si>
  <si>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</si>
  <si>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</si>
  <si>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</si>
  <si>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</si>
  <si>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</si>
  <si>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</si>
  <si>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</si>
  <si>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</si>
  <si>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</si>
  <si>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</si>
  <si>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</si>
  <si>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</si>
  <si>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</si>
  <si>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</si>
  <si>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</si>
  <si>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</si>
  <si>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</si>
  <si>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</si>
  <si>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</si>
  <si>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</si>
  <si>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</si>
  <si>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</si>
  <si>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</si>
  <si>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</si>
  <si>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</si>
  <si>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</si>
  <si>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</si>
  <si>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</si>
  <si>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</si>
  <si>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</si>
  <si>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</si>
  <si>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</si>
  <si>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</si>
  <si>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</si>
  <si>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</si>
  <si>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</si>
  <si>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</si>
  <si>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</si>
  <si>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</si>
  <si>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</si>
  <si>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</si>
  <si>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</si>
  <si>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</si>
  <si>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</si>
  <si>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</si>
  <si>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</si>
  <si>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</si>
  <si>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</si>
  <si>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</si>
  <si>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</si>
  <si>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</si>
  <si>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</si>
  <si>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</si>
  <si>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</si>
  <si>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</si>
  <si>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</si>
  <si>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</si>
  <si>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</si>
  <si>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</si>
  <si>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</si>
  <si>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</si>
  <si>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</si>
  <si>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</si>
  <si>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</si>
  <si>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</si>
  <si>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</si>
  <si>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</si>
  <si>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</si>
  <si>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</si>
  <si>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</si>
  <si>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</si>
  <si>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</si>
  <si>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</si>
  <si>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</si>
  <si>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</si>
  <si>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</si>
  <si>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</si>
  <si>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</si>
  <si>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</si>
  <si>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</si>
  <si>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</si>
  <si>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</si>
  <si>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</si>
  <si>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</si>
  <si>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</si>
  <si>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</si>
  <si>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</si>
  <si>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</si>
  <si>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</si>
  <si>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</si>
  <si>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</si>
  <si>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</si>
  <si>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</si>
  <si>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</si>
  <si>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</si>
  <si>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</si>
  <si>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</si>
  <si>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</si>
  <si>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</si>
  <si>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</si>
  <si>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</si>
  <si>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</si>
  <si>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</si>
  <si>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</si>
  <si>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</si>
  <si>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</si>
  <si>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</si>
  <si>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</si>
  <si>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</si>
  <si>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</si>
  <si>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</si>
  <si>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</si>
  <si>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</si>
  <si>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</si>
  <si>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</si>
  <si>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</si>
  <si>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</si>
  <si>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</si>
  <si>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</si>
  <si>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</si>
  <si>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</si>
  <si>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</si>
  <si>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</si>
  <si>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</si>
  <si>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</si>
  <si>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</si>
  <si>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</si>
  <si>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</si>
  <si>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</si>
  <si>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</si>
  <si>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</si>
  <si>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</si>
  <si>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</si>
  <si>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</si>
  <si>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</si>
  <si>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</si>
  <si>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</si>
  <si>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</si>
  <si>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</si>
  <si>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</si>
  <si>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</si>
  <si>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</si>
  <si>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</si>
  <si>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</si>
  <si>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</si>
  <si>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</si>
  <si>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</si>
  <si>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</si>
  <si>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</si>
  <si>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</si>
  <si>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</si>
  <si>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</si>
  <si>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</si>
  <si>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</si>
  <si>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</si>
  <si>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</si>
  <si>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</si>
  <si>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</si>
  <si>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</si>
  <si>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</si>
  <si>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</si>
  <si>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</si>
  <si>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</si>
  <si>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</si>
  <si>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</si>
  <si>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</si>
  <si>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</si>
  <si>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</si>
  <si>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</si>
  <si>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</si>
  <si>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</si>
  <si>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</si>
  <si>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</si>
  <si>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</si>
  <si>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</si>
  <si>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</si>
  <si>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</si>
  <si>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</si>
  <si>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</si>
  <si>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</si>
  <si>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</si>
  <si>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</si>
  <si>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</si>
  <si>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</si>
  <si>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</si>
  <si>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</si>
  <si>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</si>
  <si>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</si>
  <si>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</si>
  <si>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</si>
  <si>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</si>
  <si>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</si>
  <si>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</si>
  <si>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</si>
  <si>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</si>
  <si>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</si>
  <si>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</si>
  <si>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</si>
  <si>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</si>
  <si>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</si>
  <si>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</si>
  <si>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</si>
  <si>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</si>
  <si>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</si>
  <si>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</si>
  <si>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</si>
  <si>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</si>
  <si>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</si>
  <si>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</si>
  <si>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</si>
  <si>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</si>
  <si>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</si>
  <si>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</si>
  <si>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</si>
  <si>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</si>
  <si>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</si>
  <si>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</si>
  <si>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</si>
  <si>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</si>
  <si>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</si>
  <si>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</si>
  <si>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</si>
  <si>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</si>
  <si>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</si>
  <si>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</si>
  <si>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</si>
  <si>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</si>
  <si>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</si>
  <si>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</si>
  <si>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</si>
  <si>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</si>
  <si>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</si>
  <si>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</si>
  <si>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</si>
  <si>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</si>
  <si>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</si>
  <si>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</si>
  <si>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</si>
  <si>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</si>
  <si>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</si>
  <si>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</si>
  <si>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</si>
  <si>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</si>
  <si>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</si>
  <si>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</si>
  <si>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</si>
  <si>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</si>
  <si>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</si>
  <si>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</si>
  <si>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</si>
  <si>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</si>
  <si>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</si>
  <si>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</si>
  <si>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</si>
  <si>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</si>
  <si>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</si>
  <si>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</si>
  <si>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</si>
  <si>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</si>
  <si>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</si>
  <si>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</si>
  <si>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</si>
  <si>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</si>
  <si>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</si>
  <si>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</si>
  <si>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</si>
  <si>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</si>
  <si>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</si>
  <si>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</si>
  <si>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</si>
  <si>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</si>
  <si>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</si>
  <si>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</si>
  <si>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</si>
  <si>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</si>
  <si>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</si>
  <si>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</si>
  <si>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</si>
  <si>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</si>
  <si>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</si>
  <si>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</si>
  <si>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</si>
  <si>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</si>
  <si>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</si>
  <si>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</si>
  <si>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</si>
  <si>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</si>
  <si>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</si>
  <si>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</si>
  <si>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</si>
  <si>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</si>
  <si>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</si>
  <si>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</si>
  <si>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</si>
  <si>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</si>
  <si>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</si>
  <si>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</si>
  <si>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</si>
  <si>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</si>
  <si>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</si>
  <si>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</si>
  <si>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</si>
  <si>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</si>
  <si>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</si>
  <si>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</si>
  <si>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</si>
  <si>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</si>
  <si>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</si>
  <si>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</si>
  <si>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</si>
  <si>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</si>
  <si>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</si>
  <si>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</si>
  <si>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</si>
  <si>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</si>
  <si>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</si>
  <si>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</si>
  <si>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</si>
  <si>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</si>
  <si>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</si>
  <si>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</si>
  <si>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</si>
  <si>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</si>
  <si>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</si>
  <si>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</si>
  <si>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</si>
  <si>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</si>
  <si>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</si>
  <si>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</si>
  <si>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</si>
  <si>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</si>
  <si>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</si>
  <si>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</si>
  <si>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</si>
  <si>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</si>
  <si>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</si>
  <si>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</si>
  <si>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</si>
  <si>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</si>
  <si>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</si>
  <si>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</si>
  <si>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</si>
  <si>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</si>
  <si>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</si>
  <si>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</si>
  <si>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</si>
  <si>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</si>
  <si>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</si>
  <si>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</si>
  <si>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</si>
  <si>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</si>
  <si>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</si>
  <si>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</si>
  <si>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</si>
  <si>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</si>
  <si>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</si>
  <si>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</si>
  <si>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</si>
  <si>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</si>
  <si>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</si>
  <si>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</si>
  <si>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</si>
  <si>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</si>
  <si>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</si>
  <si>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</si>
  <si>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</si>
  <si>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</si>
  <si>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</si>
  <si>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</si>
  <si>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</si>
  <si>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</si>
  <si>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</si>
  <si>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</si>
  <si>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</si>
  <si>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</si>
  <si>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</si>
  <si>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</si>
  <si>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</si>
  <si>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</si>
  <si>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</si>
  <si>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</si>
  <si>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</si>
  <si>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</si>
  <si>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</si>
  <si>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</si>
  <si>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</si>
  <si>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</si>
  <si>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</si>
  <si>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</si>
  <si>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</si>
  <si>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</si>
  <si>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</si>
  <si>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</si>
  <si>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</si>
  <si>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</si>
  <si>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</si>
  <si>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</si>
  <si>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</si>
  <si>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</si>
  <si>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</si>
  <si>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</si>
  <si>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</si>
  <si>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</si>
  <si>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</si>
  <si>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</si>
  <si>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</si>
  <si>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</si>
  <si>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</si>
  <si>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</si>
  <si>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</si>
  <si>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</si>
  <si>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</si>
  <si>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</si>
  <si>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</si>
  <si>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</si>
  <si>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</si>
  <si>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</si>
  <si>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</si>
  <si>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</si>
  <si>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</si>
  <si>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</si>
  <si>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</si>
  <si>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</si>
  <si>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</si>
  <si>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</si>
  <si>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</si>
  <si>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</si>
  <si>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</si>
  <si>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</si>
  <si>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</si>
  <si>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</si>
  <si>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</si>
  <si>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</si>
  <si>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</si>
  <si>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</si>
  <si>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</si>
  <si>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</si>
  <si>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</si>
  <si>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</si>
  <si>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</si>
  <si>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</si>
  <si>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</si>
  <si>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</si>
  <si>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</si>
  <si>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</si>
  <si>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</si>
  <si>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</si>
  <si>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</si>
  <si>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</si>
  <si>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</si>
  <si>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</si>
  <si>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</si>
  <si>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</si>
  <si>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</si>
  <si>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</si>
  <si>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</si>
  <si>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</si>
  <si>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</si>
  <si>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</si>
  <si>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</si>
  <si>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</si>
  <si>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</si>
  <si>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</si>
  <si>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</si>
  <si>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</si>
  <si>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</si>
  <si>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</si>
  <si>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</si>
  <si>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</si>
  <si>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</si>
  <si>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</si>
  <si>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</si>
  <si>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</si>
  <si>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</si>
  <si>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</si>
  <si>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</si>
  <si>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</si>
  <si>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</si>
  <si>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</si>
  <si>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</si>
  <si>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</si>
  <si>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</si>
  <si>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</si>
  <si>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</si>
  <si>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</si>
  <si>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</si>
  <si>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</si>
  <si>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</si>
  <si>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</si>
  <si>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</si>
  <si>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</si>
  <si>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</si>
  <si>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</si>
  <si>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</si>
  <si>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</si>
  <si>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</si>
  <si>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</si>
  <si>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</si>
  <si>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</si>
  <si>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</si>
  <si>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</si>
  <si>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</si>
  <si>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</si>
  <si>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</si>
  <si>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</si>
  <si>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</si>
  <si>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</si>
  <si>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</si>
  <si>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</si>
  <si>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</si>
  <si>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</si>
  <si>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</si>
  <si>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</si>
  <si>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</si>
  <si>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</si>
  <si>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</si>
  <si>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</si>
  <si>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</si>
  <si>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</si>
  <si>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</si>
  <si>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</si>
  <si>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</si>
  <si>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</si>
  <si>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</si>
  <si>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</si>
  <si>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</si>
  <si>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</si>
  <si>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</si>
  <si>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</si>
  <si>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</si>
  <si>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</si>
  <si>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</si>
  <si>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</si>
  <si>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</si>
  <si>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</si>
  <si>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</si>
  <si>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</si>
  <si>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</si>
  <si>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</si>
  <si>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</si>
  <si>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</si>
  <si>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</si>
  <si>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</si>
  <si>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</si>
  <si>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</si>
  <si>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</si>
  <si>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</si>
  <si>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</si>
  <si>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</si>
  <si>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</si>
  <si>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</si>
  <si>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</si>
  <si>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</si>
  <si>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</si>
  <si>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</si>
  <si>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</si>
  <si>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</si>
  <si>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</si>
  <si>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</si>
  <si>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</si>
  <si>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</si>
  <si>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</si>
  <si>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</si>
  <si>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</si>
  <si>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</si>
  <si>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</si>
  <si>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</si>
  <si>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</si>
  <si>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</si>
  <si>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</si>
  <si>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</si>
  <si>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</si>
  <si>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</si>
  <si>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</si>
  <si>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</si>
  <si>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</si>
  <si>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</si>
  <si>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</si>
  <si>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</si>
  <si>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</si>
  <si>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</si>
  <si>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</si>
  <si>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</si>
  <si>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</si>
  <si>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</si>
  <si>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</si>
  <si>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</si>
  <si>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</si>
  <si>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</si>
  <si>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</si>
  <si>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</si>
  <si>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</si>
  <si>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</si>
  <si>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</si>
  <si>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</si>
  <si>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</si>
  <si>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</si>
  <si>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</si>
  <si>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</si>
  <si>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</si>
  <si>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</si>
  <si>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</si>
  <si>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</si>
  <si>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</si>
  <si>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</si>
  <si>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</si>
  <si>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</si>
  <si>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</si>
  <si>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</si>
  <si>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</si>
  <si>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</si>
  <si>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</si>
  <si>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</si>
  <si>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</si>
  <si>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</si>
  <si>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</si>
  <si>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</si>
  <si>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</si>
  <si>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</si>
  <si>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</si>
  <si>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</si>
  <si>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</si>
  <si>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</si>
  <si>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</si>
  <si>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</si>
  <si>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</si>
  <si>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</si>
  <si>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</si>
  <si>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</si>
  <si>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</si>
  <si>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</si>
  <si>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</si>
  <si>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</si>
  <si>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</si>
  <si>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</si>
  <si>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</si>
  <si>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</si>
  <si>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</si>
  <si>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</si>
  <si>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</si>
  <si>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</si>
  <si>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</si>
  <si>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</si>
  <si>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</si>
  <si>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</si>
  <si>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</si>
  <si>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</si>
  <si>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</si>
  <si>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</si>
  <si>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</si>
  <si>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</si>
  <si>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</si>
  <si>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</si>
  <si>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</si>
  <si>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</si>
  <si>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</si>
  <si>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</si>
  <si>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</si>
  <si>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</si>
  <si>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</si>
  <si>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</si>
  <si>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</si>
  <si>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</si>
  <si>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</si>
  <si>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</si>
  <si>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</si>
  <si>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</si>
  <si>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</si>
  <si>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</si>
  <si>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</si>
  <si>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</si>
  <si>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</si>
  <si>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</si>
  <si>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</si>
  <si>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</si>
  <si>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</si>
  <si>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</si>
  <si>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</si>
  <si>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</si>
  <si>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</si>
  <si>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</si>
  <si>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</si>
  <si>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</si>
  <si>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</si>
  <si>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</si>
  <si>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</si>
  <si>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</si>
  <si>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</si>
  <si>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</si>
  <si>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</si>
  <si>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</si>
  <si>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</si>
  <si>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</si>
  <si>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</si>
  <si>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</si>
  <si>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</si>
  <si>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</si>
  <si>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</si>
  <si>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</si>
  <si>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</si>
  <si>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</si>
  <si>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</si>
  <si>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</si>
  <si>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</si>
  <si>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</si>
  <si>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</si>
  <si>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</si>
  <si>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</si>
  <si>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</si>
  <si>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</si>
  <si>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</si>
  <si>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</si>
  <si>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</si>
  <si>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</si>
  <si>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</si>
  <si>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</si>
  <si>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</si>
  <si>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</si>
  <si>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</si>
  <si>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</si>
  <si>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</si>
  <si>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</si>
  <si>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</si>
  <si>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</si>
  <si>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</si>
  <si>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</si>
  <si>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</si>
  <si>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</si>
  <si>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</si>
  <si>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</si>
  <si>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</si>
  <si>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</si>
  <si>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</si>
  <si>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</si>
  <si>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</si>
  <si>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</si>
  <si>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</si>
  <si>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</si>
  <si>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</si>
  <si>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</si>
  <si>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</si>
  <si>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</si>
  <si>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</si>
  <si>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</si>
  <si>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</si>
  <si>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</si>
  <si>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</si>
  <si>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</si>
  <si>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</si>
  <si>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</si>
  <si>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</si>
  <si>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</si>
  <si>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</si>
  <si>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</si>
  <si>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</si>
  <si>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</si>
  <si>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</si>
  <si>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</si>
  <si>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</si>
  <si>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</si>
  <si>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</si>
  <si>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</si>
  <si>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</si>
  <si>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</si>
  <si>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</si>
  <si>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</si>
  <si>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</si>
  <si>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</si>
  <si>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</si>
  <si>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</si>
  <si>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</si>
  <si>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</si>
  <si>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</si>
  <si>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</si>
  <si>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</si>
  <si>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</si>
  <si>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</si>
  <si>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</si>
  <si>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</si>
  <si>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</si>
  <si>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</si>
  <si>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</si>
  <si>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</si>
  <si>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</si>
  <si>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</si>
  <si>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</si>
  <si>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</si>
  <si>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</si>
  <si>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</si>
  <si>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</si>
  <si>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</si>
  <si>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</si>
  <si>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</si>
  <si>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</si>
  <si>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</si>
  <si>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</si>
  <si>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</si>
  <si>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</si>
  <si>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</si>
  <si>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</si>
  <si>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</si>
  <si>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</si>
  <si>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</si>
  <si>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</si>
  <si>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</si>
  <si>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</si>
  <si>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</si>
  <si>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</si>
  <si>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</si>
  <si>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</si>
  <si>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</si>
  <si>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</si>
  <si>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</si>
  <si>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</si>
  <si>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</si>
  <si>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</si>
  <si>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</si>
  <si>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</si>
  <si>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</si>
  <si>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</si>
  <si>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</si>
  <si>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</si>
  <si>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</si>
  <si>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</si>
  <si>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</si>
  <si>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</si>
  <si>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</si>
  <si>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</si>
  <si>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</si>
  <si>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</si>
  <si>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</si>
  <si>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</si>
  <si>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</si>
  <si>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</si>
  <si>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</si>
  <si>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</si>
  <si>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</si>
  <si>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</si>
  <si>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</si>
  <si>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</si>
  <si>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</si>
  <si>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</si>
  <si>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</si>
  <si>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</si>
  <si>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</si>
  <si>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</si>
  <si>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</si>
  <si>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</si>
  <si>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</si>
  <si>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</si>
  <si>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</si>
  <si>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</si>
  <si>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</si>
  <si>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</si>
  <si>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</si>
  <si>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</si>
  <si>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</si>
  <si>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</si>
  <si>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</si>
  <si>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</si>
  <si>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</si>
  <si>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</si>
  <si>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</si>
  <si>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</si>
  <si>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</si>
  <si>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</si>
  <si>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</si>
  <si>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</si>
  <si>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</si>
  <si>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</si>
  <si>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</si>
  <si>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</si>
  <si>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</si>
  <si>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</si>
  <si>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</si>
  <si>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</si>
  <si>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</si>
  <si>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</si>
  <si>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</si>
  <si>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</si>
  <si>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</si>
  <si>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</si>
  <si>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</si>
  <si>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</si>
  <si>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</si>
  <si>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</si>
  <si>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</si>
  <si>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</si>
  <si>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</si>
  <si>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</si>
  <si>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</si>
  <si>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</si>
  <si>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</si>
  <si>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</si>
  <si>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</si>
  <si>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</si>
  <si>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</si>
  <si>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</si>
  <si>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</si>
  <si>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</si>
  <si>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</si>
  <si>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</si>
  <si>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</si>
  <si>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</si>
  <si>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</si>
  <si>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</si>
  <si>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</si>
  <si>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</si>
  <si>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</si>
  <si>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</si>
  <si>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</si>
  <si>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</si>
  <si>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</si>
  <si>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</si>
  <si>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</si>
  <si>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</si>
  <si>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</si>
  <si>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</si>
  <si>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</si>
  <si>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</si>
  <si>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</si>
  <si>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</si>
  <si>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</si>
  <si>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</si>
  <si>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</si>
  <si>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</si>
  <si>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</si>
  <si>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</si>
  <si>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</si>
  <si>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</si>
  <si>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</si>
  <si>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</si>
  <si>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</si>
  <si>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</si>
  <si>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</si>
  <si>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</si>
  <si>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</si>
  <si>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</si>
  <si>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</si>
  <si>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</si>
  <si>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</si>
  <si>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</si>
  <si>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</si>
  <si>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</si>
  <si>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</si>
  <si>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</si>
  <si>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</si>
  <si>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</si>
  <si>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</si>
  <si>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</si>
  <si>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</si>
  <si>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</si>
  <si>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</si>
  <si>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</si>
  <si>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</si>
  <si>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</si>
  <si>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</si>
  <si>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</si>
  <si>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</si>
  <si>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</si>
  <si>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</si>
  <si>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</si>
  <si>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</si>
  <si>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</si>
  <si>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</si>
  <si>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</si>
  <si>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</si>
  <si>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</si>
  <si>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</si>
  <si>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</si>
  <si>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</si>
  <si>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</si>
  <si>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</si>
  <si>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</si>
  <si>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</si>
  <si>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</si>
  <si>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</si>
  <si>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</si>
  <si>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</si>
  <si>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</si>
  <si>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</si>
  <si>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</si>
  <si>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</si>
  <si>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</si>
  <si>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</si>
  <si>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</si>
  <si>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</si>
  <si>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</si>
  <si>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</si>
  <si>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</si>
  <si>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</si>
  <si>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</si>
  <si>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</si>
  <si>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</si>
  <si>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</si>
  <si>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</si>
  <si>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</si>
  <si>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</si>
  <si>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</si>
  <si>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</si>
  <si>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</si>
  <si>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</si>
  <si>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</si>
  <si>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</si>
  <si>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</si>
  <si>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</si>
  <si>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</si>
  <si>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</si>
  <si>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</si>
  <si>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</si>
  <si>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</si>
  <si>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</si>
  <si>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</si>
  <si>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</si>
  <si>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</si>
  <si>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</si>
  <si>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</si>
  <si>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</si>
  <si>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</si>
  <si>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</si>
  <si>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</si>
  <si>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</si>
  <si>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</si>
  <si>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</si>
  <si>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</si>
  <si>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</si>
  <si>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</si>
  <si>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</si>
  <si>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</si>
  <si>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</si>
  <si>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</si>
  <si>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</si>
  <si>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</si>
  <si>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</si>
  <si>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</si>
  <si>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</si>
  <si>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</si>
  <si>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</si>
  <si>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</si>
  <si>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</si>
  <si>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</si>
  <si>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</si>
  <si>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</si>
  <si>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</si>
  <si>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</si>
  <si>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</si>
  <si>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</si>
  <si>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</si>
  <si>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</si>
  <si>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</si>
  <si>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</si>
  <si>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</si>
  <si>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</si>
  <si>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</si>
  <si>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</si>
  <si>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</si>
  <si>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</si>
  <si>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</si>
  <si>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</si>
  <si>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</si>
  <si>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</si>
  <si>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</si>
  <si>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</si>
  <si>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</si>
  <si>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</si>
  <si>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</si>
  <si>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</si>
  <si>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</si>
  <si>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</si>
  <si>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</si>
  <si>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</si>
  <si>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</si>
  <si>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</si>
  <si>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</si>
  <si>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</si>
  <si>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</si>
  <si>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</si>
  <si>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</si>
  <si>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</si>
  <si>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</si>
  <si>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</si>
  <si>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</si>
  <si>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</si>
  <si>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</si>
  <si>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</si>
  <si>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</si>
  <si>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</si>
  <si>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</si>
  <si>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</si>
  <si>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</si>
  <si>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</si>
  <si>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</si>
  <si>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</si>
  <si>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</si>
  <si>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</si>
  <si>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</si>
  <si>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</si>
  <si>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</si>
  <si>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</si>
  <si>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</si>
  <si>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</si>
  <si>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</si>
  <si>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</si>
  <si>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</si>
  <si>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</si>
  <si>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</si>
  <si>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</si>
  <si>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</si>
  <si>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</si>
  <si>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</si>
  <si>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</si>
  <si>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</si>
  <si>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</si>
  <si>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</si>
  <si>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</si>
  <si>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</si>
  <si>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</si>
  <si>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</si>
  <si>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</si>
  <si>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</si>
  <si>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</si>
  <si>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</si>
  <si>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</si>
  <si>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</si>
  <si>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</si>
  <si>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</si>
  <si>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</si>
  <si>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</si>
  <si>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</si>
  <si>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</si>
  <si>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</si>
  <si>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</si>
  <si>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</si>
  <si>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</si>
  <si>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</si>
  <si>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</si>
  <si>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</si>
  <si>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</si>
  <si>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</si>
  <si>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</si>
  <si>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</si>
  <si>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</si>
  <si>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</si>
  <si>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</si>
  <si>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</si>
  <si>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</si>
  <si>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</si>
  <si>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</si>
  <si>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</si>
  <si>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</si>
  <si>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</si>
  <si>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</si>
  <si>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</si>
  <si>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</si>
  <si>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</si>
  <si>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</si>
  <si>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</si>
  <si>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</si>
  <si>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</si>
  <si>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</si>
  <si>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</si>
  <si>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</si>
  <si>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</si>
  <si>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</si>
  <si>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</si>
  <si>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</si>
  <si>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</si>
  <si>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</si>
  <si>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</si>
  <si>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</si>
  <si>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</si>
  <si>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</si>
  <si>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</si>
  <si>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</si>
  <si>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</si>
  <si>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</si>
  <si>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</si>
  <si>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</si>
  <si>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</si>
  <si>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</si>
  <si>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</si>
  <si>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</si>
  <si>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</si>
  <si>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</si>
  <si>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</si>
  <si>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</si>
  <si>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</si>
  <si>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</si>
  <si>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</si>
  <si>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</si>
  <si>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</si>
  <si>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</si>
  <si>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</si>
  <si>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</si>
  <si>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</si>
  <si>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</si>
  <si>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</si>
  <si>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</si>
  <si>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</si>
  <si>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</si>
  <si>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</si>
  <si>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</si>
  <si>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</si>
  <si>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</si>
  <si>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</si>
  <si>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</si>
  <si>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</si>
  <si>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</si>
  <si>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</si>
  <si>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</si>
  <si>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</si>
  <si>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</si>
  <si>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</si>
  <si>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</si>
  <si>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</si>
  <si>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</si>
  <si>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</si>
  <si>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</si>
  <si>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</si>
  <si>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</si>
  <si>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</si>
  <si>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</si>
  <si>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</si>
  <si>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</si>
  <si>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</si>
  <si>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</si>
  <si>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</si>
  <si>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</si>
  <si>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</si>
  <si>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</si>
  <si>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</si>
  <si>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</si>
  <si>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</si>
  <si>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</si>
  <si>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</si>
  <si>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</si>
  <si>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</si>
  <si>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</si>
  <si>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</si>
  <si>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</si>
  <si>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</si>
  <si>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</si>
  <si>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</si>
  <si>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</si>
  <si>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</si>
  <si>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</si>
  <si>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</si>
  <si>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</si>
  <si>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</si>
  <si>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</si>
  <si>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</si>
  <si>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</si>
  <si>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</si>
  <si>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</si>
  <si>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</si>
  <si>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</si>
  <si>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</si>
  <si>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</si>
  <si>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</si>
  <si>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</si>
  <si>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</si>
  <si>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</si>
  <si>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</si>
  <si>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</si>
  <si>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</si>
  <si>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</si>
  <si>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</si>
  <si>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</si>
  <si>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</si>
  <si>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</si>
  <si>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</si>
  <si>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</si>
  <si>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</si>
  <si>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</si>
  <si>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</si>
  <si>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</si>
  <si>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</si>
  <si>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</si>
  <si>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</si>
  <si>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</si>
  <si>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</si>
  <si>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</si>
  <si>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</si>
  <si>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</si>
  <si>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</si>
  <si>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</si>
  <si>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</si>
  <si>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</si>
  <si>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</si>
  <si>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</si>
  <si>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</si>
  <si>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</si>
  <si>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</si>
  <si>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</si>
  <si>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</si>
  <si>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</si>
  <si>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</si>
  <si>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</si>
  <si>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</si>
  <si>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</si>
  <si>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</si>
  <si>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</si>
  <si>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</si>
  <si>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</si>
  <si>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</si>
  <si>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</si>
  <si>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</si>
  <si>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</si>
  <si>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</si>
  <si>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</si>
  <si>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</si>
  <si>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</si>
  <si>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</si>
  <si>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</si>
  <si>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</si>
  <si>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</si>
  <si>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</si>
  <si>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</si>
  <si>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</si>
  <si>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</si>
  <si>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</si>
  <si>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</si>
  <si>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</si>
  <si>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</si>
  <si>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</si>
  <si>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</si>
  <si>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</si>
  <si>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</si>
  <si>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</si>
  <si>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</si>
  <si>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</si>
  <si>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</si>
  <si>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</si>
  <si>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</si>
  <si>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</si>
  <si>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</si>
  <si>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</si>
  <si>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</si>
  <si>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</si>
  <si>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</si>
  <si>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</si>
  <si>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</si>
  <si>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</si>
  <si>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</si>
  <si>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</si>
  <si>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</si>
  <si>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</si>
  <si>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</si>
  <si>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</si>
  <si>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</si>
  <si>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</si>
  <si>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</si>
  <si>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</si>
  <si>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</si>
  <si>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</si>
  <si>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</si>
  <si>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</si>
  <si>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</si>
  <si>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</si>
  <si>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</si>
  <si>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</si>
  <si>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</si>
  <si>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</si>
  <si>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</si>
  <si>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</si>
  <si>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</si>
  <si>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</si>
  <si>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</si>
  <si>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</si>
  <si>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</si>
  <si>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</si>
  <si>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</si>
  <si>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</si>
  <si>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</si>
  <si>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</si>
  <si>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</si>
  <si>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</si>
  <si>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</si>
  <si>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</si>
  <si>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</si>
  <si>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</si>
  <si>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</si>
  <si>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</si>
  <si>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</si>
  <si>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</si>
  <si>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</si>
  <si>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</si>
  <si>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</si>
  <si>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</si>
  <si>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</si>
  <si>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</si>
  <si>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</si>
  <si>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</si>
  <si>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</si>
  <si>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</si>
  <si>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</si>
  <si>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</si>
  <si>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</si>
  <si>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</si>
  <si>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</si>
  <si>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</si>
  <si>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</si>
  <si>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</si>
  <si>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</si>
  <si>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</si>
  <si>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</si>
  <si>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</si>
  <si>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</si>
  <si>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</si>
  <si>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</si>
  <si>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</si>
  <si>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</si>
  <si>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</si>
  <si>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</si>
  <si>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</si>
  <si>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</si>
  <si>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</si>
  <si>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</si>
  <si>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</si>
  <si>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</si>
  <si>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</si>
  <si>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</si>
  <si>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</si>
  <si>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</si>
  <si>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</si>
  <si>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</si>
  <si>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</si>
  <si>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</si>
  <si>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</si>
  <si>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</si>
  <si>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</si>
  <si>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</si>
  <si>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</si>
  <si>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</si>
  <si>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</si>
  <si>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</si>
  <si>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</si>
  <si>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</si>
  <si>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</si>
  <si>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</si>
  <si>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</si>
  <si>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</si>
  <si>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</si>
  <si>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</si>
  <si>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</si>
  <si>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</si>
  <si>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</si>
  <si>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</si>
  <si>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</si>
  <si>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</si>
  <si>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</si>
  <si>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</si>
  <si>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</si>
  <si>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</si>
  <si>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</si>
  <si>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</si>
  <si>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</si>
  <si>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</si>
  <si>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</si>
  <si>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</si>
  <si>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</si>
  <si>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</si>
  <si>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</si>
  <si>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</si>
  <si>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</si>
  <si>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</si>
  <si>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</si>
  <si>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</si>
  <si>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</si>
  <si>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</si>
  <si>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</si>
  <si>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</si>
  <si>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</si>
  <si>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</si>
  <si>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</si>
  <si>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</si>
  <si>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</si>
  <si>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</si>
  <si>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</si>
  <si>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</si>
  <si>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</si>
  <si>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</si>
  <si>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</si>
  <si>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</si>
  <si>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</si>
  <si>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</si>
  <si>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</si>
  <si>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</si>
  <si>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</si>
  <si>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</si>
  <si>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</si>
  <si>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</si>
  <si>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</si>
  <si>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</si>
  <si>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</si>
  <si>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</si>
  <si>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</si>
  <si>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</si>
  <si>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</si>
  <si>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</si>
  <si>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</si>
  <si>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</si>
  <si>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</si>
  <si>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</si>
  <si>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</si>
  <si>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</si>
  <si>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</si>
  <si>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</si>
  <si>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</si>
  <si>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</si>
  <si>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</si>
  <si>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</si>
  <si>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</si>
  <si>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</si>
  <si>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</si>
  <si>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</si>
  <si>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</si>
  <si>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</si>
  <si>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</si>
  <si>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</si>
  <si>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</si>
  <si>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</si>
  <si>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</si>
  <si>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</si>
  <si>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</si>
  <si>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</si>
  <si>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</si>
  <si>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</si>
  <si>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</si>
  <si>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</si>
  <si>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</si>
  <si>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</si>
  <si>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</si>
  <si>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</si>
  <si>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</si>
  <si>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</si>
  <si>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</si>
  <si>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</si>
  <si>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</si>
  <si>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</si>
  <si>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</si>
  <si>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</si>
  <si>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</si>
  <si>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</si>
  <si>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</si>
  <si>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</si>
  <si>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</si>
  <si>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</si>
  <si>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</si>
  <si>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</si>
  <si>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</si>
  <si>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</si>
  <si>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</si>
  <si>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</si>
  <si>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</si>
  <si>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</si>
  <si>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</si>
  <si>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</si>
  <si>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</si>
  <si>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</si>
  <si>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</si>
  <si>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</si>
  <si>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</si>
  <si>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</si>
  <si>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</si>
  <si>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</si>
  <si>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</si>
  <si>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</si>
  <si>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</si>
  <si>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</si>
  <si>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</si>
  <si>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</si>
  <si>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</si>
  <si>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</si>
  <si>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</si>
  <si>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</si>
  <si>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</si>
  <si>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</si>
  <si>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</si>
  <si>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</si>
  <si>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</si>
  <si>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</si>
  <si>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</si>
  <si>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</si>
  <si>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</si>
  <si>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</si>
  <si>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</si>
  <si>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</si>
  <si>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</si>
  <si>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</si>
  <si>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</si>
  <si>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</si>
  <si>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</si>
  <si>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</si>
  <si>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</si>
  <si>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</si>
  <si>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</si>
  <si>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</si>
  <si>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</si>
  <si>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</si>
  <si>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</si>
  <si>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</si>
  <si>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</si>
  <si>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</si>
  <si>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</si>
  <si>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</si>
  <si>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</si>
  <si>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</si>
  <si>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</si>
  <si>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</si>
  <si>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</si>
  <si>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</si>
  <si>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</si>
  <si>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</si>
  <si>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</si>
  <si>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</si>
  <si>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</si>
  <si>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</si>
  <si>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</si>
  <si>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</si>
  <si>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</si>
  <si>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</si>
  <si>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</si>
  <si>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</si>
  <si>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</si>
  <si>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</si>
  <si>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</si>
  <si>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</si>
  <si>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</si>
  <si>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</si>
  <si>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</si>
  <si>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</si>
  <si>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</si>
  <si>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</si>
  <si>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</si>
  <si>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</si>
  <si>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</si>
  <si>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</si>
  <si>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</si>
  <si>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</si>
  <si>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</si>
  <si>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</si>
  <si>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</si>
  <si>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</si>
  <si>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</si>
  <si>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</si>
  <si>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</si>
  <si>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</si>
  <si>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</si>
  <si>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</si>
  <si>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</si>
  <si>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</si>
  <si>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</si>
  <si>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</si>
  <si>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</si>
  <si>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</si>
  <si>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</si>
  <si>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</si>
  <si>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</si>
  <si>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</si>
  <si>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</si>
  <si>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</si>
  <si>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</si>
  <si>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</si>
  <si>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</si>
  <si>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</si>
  <si>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</si>
  <si>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</si>
  <si>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</si>
  <si>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</si>
  <si>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</si>
  <si>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</si>
  <si>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</si>
  <si>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</si>
  <si>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</si>
  <si>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</si>
  <si>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</si>
  <si>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</si>
  <si>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</si>
  <si>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</si>
  <si>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</si>
  <si>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</si>
  <si>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</si>
  <si>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</si>
  <si>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</si>
  <si>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</si>
  <si>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</si>
  <si>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</si>
  <si>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</si>
  <si>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</si>
  <si>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</si>
  <si>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</si>
  <si>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</si>
  <si>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</si>
  <si>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</si>
  <si>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</si>
  <si>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</si>
  <si>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</si>
  <si>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</si>
  <si>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</si>
  <si>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</si>
  <si>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</si>
  <si>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</si>
  <si>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</si>
  <si>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</si>
  <si>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</si>
  <si>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</si>
  <si>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</si>
  <si>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</si>
  <si>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</si>
  <si>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</si>
  <si>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</si>
  <si>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</si>
  <si>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</si>
  <si>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</si>
  <si>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</si>
  <si>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</si>
  <si>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</si>
  <si>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</si>
  <si>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</si>
  <si>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</si>
  <si>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</si>
  <si>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</si>
  <si>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</si>
  <si>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</si>
  <si>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</si>
  <si>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</si>
  <si>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</si>
  <si>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</si>
  <si>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</si>
  <si>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</si>
  <si>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</si>
  <si>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</si>
  <si>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</si>
  <si>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</si>
  <si>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</si>
  <si>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</si>
  <si>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</si>
  <si>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</si>
  <si>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</si>
  <si>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</si>
  <si>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</si>
  <si>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</si>
  <si>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</si>
  <si>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</si>
  <si>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</si>
  <si>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</si>
  <si>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</si>
  <si>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</si>
  <si>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</si>
  <si>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</si>
  <si>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</si>
  <si>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</si>
  <si>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</si>
  <si>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</si>
  <si>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</si>
  <si>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</si>
  <si>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</si>
  <si>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</si>
  <si>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</si>
  <si>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</si>
  <si>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</si>
  <si>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</si>
  <si>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</si>
  <si>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</si>
  <si>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</si>
  <si>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</si>
  <si>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</si>
  <si>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</si>
  <si>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</si>
  <si>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</si>
  <si>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</si>
  <si>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</si>
  <si>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</si>
  <si>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</si>
  <si>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</si>
  <si>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</si>
  <si>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</si>
  <si>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</si>
  <si>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</si>
  <si>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</si>
  <si>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</si>
  <si>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</si>
  <si>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</si>
  <si>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</si>
  <si>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</si>
  <si>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</si>
  <si>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</si>
  <si>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</si>
  <si>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</si>
  <si>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</si>
  <si>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</si>
  <si>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</si>
  <si>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</si>
  <si>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</si>
  <si>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</si>
  <si>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</si>
  <si>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</si>
  <si>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</si>
  <si>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</si>
  <si>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</si>
  <si>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</si>
  <si>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</si>
  <si>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</si>
  <si>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</si>
  <si>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</si>
  <si>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</si>
  <si>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</si>
  <si>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</si>
  <si>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</si>
  <si>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</si>
  <si>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</si>
  <si>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</si>
  <si>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</si>
  <si>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</si>
  <si>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</si>
  <si>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</si>
  <si>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</si>
  <si>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</si>
  <si>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</si>
  <si>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</si>
  <si>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</si>
  <si>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</si>
  <si>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</si>
  <si>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</si>
  <si>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</si>
  <si>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</si>
  <si>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</si>
  <si>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</si>
  <si>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</si>
  <si>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</si>
  <si>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</si>
  <si>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</si>
  <si>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</si>
  <si>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</si>
  <si>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</si>
  <si>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</si>
  <si>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</si>
  <si>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</si>
  <si>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</si>
  <si>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</si>
  <si>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</si>
  <si>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</si>
  <si>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</si>
  <si>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</si>
  <si>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</si>
  <si>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</si>
  <si>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</si>
  <si>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</si>
  <si>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</si>
  <si>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</si>
  <si>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</si>
  <si>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</si>
  <si>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</si>
  <si>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</si>
  <si>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</si>
  <si>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</si>
  <si>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</si>
  <si>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</si>
  <si>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</si>
  <si>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</si>
  <si>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</si>
  <si>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</si>
  <si>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</si>
  <si>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</si>
  <si>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</si>
  <si>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</si>
  <si>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</si>
  <si>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</si>
  <si>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</si>
  <si>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</si>
  <si>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</si>
  <si>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</si>
  <si>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</si>
  <si>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</si>
  <si>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</si>
  <si>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</si>
  <si>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</si>
  <si>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</si>
  <si>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</si>
  <si>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</si>
  <si>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</si>
  <si>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</si>
  <si>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</si>
  <si>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</si>
  <si>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</si>
  <si>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</si>
  <si>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</si>
  <si>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</si>
  <si>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</si>
  <si>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</si>
  <si>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</si>
  <si>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</si>
  <si>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</si>
  <si>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</si>
  <si>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</si>
  <si>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</si>
  <si>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</si>
  <si>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</si>
  <si>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</si>
  <si>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</si>
  <si>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</si>
  <si>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</si>
  <si>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</si>
  <si>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</si>
  <si>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</si>
  <si>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</si>
  <si>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</si>
  <si>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</si>
  <si>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</si>
  <si>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</si>
  <si>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</si>
  <si>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</si>
  <si>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</si>
  <si>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</si>
  <si>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</si>
  <si>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</si>
  <si>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</si>
  <si>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</si>
  <si>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</si>
  <si>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</si>
  <si>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</si>
  <si>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</si>
  <si>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</si>
  <si>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</si>
  <si>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</si>
  <si>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</si>
  <si>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</si>
  <si>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</si>
  <si>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</si>
  <si>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</si>
  <si>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</si>
  <si>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</si>
  <si>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</si>
  <si>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</si>
  <si>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</si>
  <si>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</si>
  <si>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</si>
  <si>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</si>
  <si>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</si>
  <si>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</si>
  <si>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</si>
  <si>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</si>
  <si>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</si>
  <si>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</si>
  <si>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</si>
  <si>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</si>
  <si>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</si>
  <si>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</si>
  <si>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</si>
  <si>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</si>
  <si>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</si>
  <si>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</si>
  <si>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</si>
  <si>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</si>
  <si>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</si>
  <si>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</si>
  <si>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</si>
  <si>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</si>
  <si>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</si>
  <si>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</si>
  <si>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</si>
  <si>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</si>
  <si>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</si>
  <si>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</si>
  <si>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</si>
  <si>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</si>
  <si>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</si>
  <si>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</si>
  <si>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</si>
  <si>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</si>
  <si>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</si>
  <si>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</si>
  <si>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</si>
  <si>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</si>
  <si>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</si>
  <si>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</si>
  <si>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</si>
  <si>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</si>
  <si>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</si>
  <si>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</si>
  <si>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</si>
  <si>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</si>
  <si>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</si>
  <si>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</si>
  <si>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</si>
  <si>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</si>
  <si>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</si>
  <si>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</si>
  <si>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</si>
  <si>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</si>
  <si>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</si>
  <si>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</si>
  <si>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</si>
  <si>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</si>
  <si>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</si>
  <si>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</si>
  <si>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</si>
  <si>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</si>
  <si>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</si>
  <si>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</si>
  <si>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</si>
  <si>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</si>
  <si>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</si>
  <si>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</si>
  <si>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</si>
  <si>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</si>
  <si>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</si>
  <si>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</si>
  <si>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</si>
  <si>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</si>
  <si>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</si>
  <si>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</si>
  <si>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</si>
  <si>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</si>
  <si>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</si>
  <si>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</si>
  <si>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</si>
  <si>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</si>
  <si>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</si>
  <si>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</si>
  <si>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</si>
  <si>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</si>
  <si>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</si>
  <si>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</si>
  <si>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</si>
  <si>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</si>
  <si>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</si>
  <si>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</si>
  <si>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</si>
  <si>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</si>
  <si>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</si>
  <si>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</si>
  <si>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</si>
  <si>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</si>
  <si>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</si>
  <si>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</si>
  <si>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</si>
  <si>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</si>
  <si>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</si>
  <si>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</si>
  <si>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</si>
  <si>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</si>
  <si>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</si>
  <si>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</si>
  <si>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</si>
  <si>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</si>
  <si>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</si>
  <si>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</si>
  <si>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</si>
  <si>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</si>
  <si>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</si>
  <si>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</si>
  <si>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</si>
  <si>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</si>
  <si>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</si>
  <si>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</si>
  <si>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</si>
  <si>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</si>
  <si>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</si>
  <si>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</si>
  <si>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</si>
  <si>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</si>
  <si>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</si>
  <si>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</si>
  <si>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</si>
  <si>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</si>
  <si>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</si>
  <si>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</si>
  <si>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</si>
  <si>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</si>
  <si>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</si>
  <si>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</si>
  <si>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</si>
  <si>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</si>
  <si>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</si>
  <si>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</si>
  <si>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</si>
  <si>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</si>
  <si>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</si>
  <si>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</si>
  <si>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</si>
  <si>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</si>
  <si>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</si>
  <si>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</si>
  <si>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</si>
  <si>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</si>
  <si>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</si>
  <si>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</si>
  <si>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</si>
  <si>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</si>
  <si>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</si>
  <si>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</si>
  <si>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</si>
  <si>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</si>
  <si>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</si>
  <si>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</si>
  <si>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</si>
  <si>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</si>
  <si>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</si>
  <si>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</si>
  <si>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</si>
  <si>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</si>
  <si>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</si>
  <si>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</si>
  <si>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</si>
  <si>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</si>
  <si>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</si>
  <si>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</si>
  <si>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</si>
  <si>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</si>
  <si>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</si>
  <si>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</si>
  <si>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</si>
  <si>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</si>
  <si>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</si>
  <si>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</si>
  <si>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</si>
  <si>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</si>
  <si>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</si>
  <si>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</si>
  <si>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</si>
  <si>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</si>
  <si>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</si>
  <si>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</si>
  <si>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</si>
  <si>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</si>
  <si>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</si>
  <si>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</si>
  <si>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</si>
  <si>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</si>
  <si>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</si>
  <si>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</si>
  <si>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</si>
  <si>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</si>
  <si>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</si>
  <si>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</si>
  <si>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</si>
  <si>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</si>
  <si>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</si>
  <si>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</si>
  <si>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</si>
  <si>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</si>
  <si>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</si>
  <si>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</si>
  <si>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</si>
  <si>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</si>
  <si>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</si>
  <si>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</si>
  <si>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</si>
  <si>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</si>
  <si>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</si>
  <si>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</si>
  <si>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</si>
  <si>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</si>
  <si>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</si>
  <si>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</si>
  <si>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</si>
  <si>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</si>
  <si>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</si>
  <si>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</si>
  <si>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</si>
  <si>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</si>
  <si>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</si>
  <si>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</si>
  <si>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</si>
  <si>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</si>
  <si>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</si>
  <si>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</si>
  <si>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</si>
  <si>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</si>
  <si>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</si>
  <si>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</si>
  <si>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</si>
  <si>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</si>
  <si>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</si>
  <si>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</si>
  <si>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</si>
  <si>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</si>
  <si>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</si>
  <si>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</si>
  <si>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</si>
  <si>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</si>
  <si>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</si>
  <si>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</si>
  <si>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</si>
  <si>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</si>
  <si>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</si>
  <si>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</si>
  <si>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</si>
  <si>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</si>
  <si>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</si>
  <si>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</si>
  <si>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</si>
  <si>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</si>
  <si>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</si>
  <si>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</si>
  <si>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</si>
  <si>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</si>
  <si>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</si>
  <si>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</si>
  <si>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</si>
  <si>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</si>
  <si>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</si>
  <si>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</si>
  <si>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</si>
  <si>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</si>
  <si>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</si>
  <si>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</si>
  <si>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</si>
  <si>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</si>
  <si>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</si>
  <si>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</si>
  <si>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</si>
  <si>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</si>
  <si>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</si>
  <si>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</si>
  <si>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</si>
  <si>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</si>
  <si>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</si>
  <si>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</si>
  <si>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</si>
  <si>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</si>
  <si>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</si>
  <si>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</si>
  <si>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</si>
  <si>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</si>
  <si>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</si>
  <si>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</si>
  <si>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</si>
  <si>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</si>
  <si>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</si>
  <si>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</si>
  <si>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</si>
  <si>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</si>
  <si>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</si>
  <si>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</si>
  <si>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</si>
  <si>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</si>
  <si>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</si>
  <si>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</si>
  <si>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</si>
  <si>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</si>
  <si>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</si>
  <si>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</si>
  <si>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</si>
  <si>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</si>
  <si>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</si>
  <si>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</si>
  <si>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</si>
  <si>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</si>
  <si>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</si>
  <si>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</si>
  <si>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</si>
  <si>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</si>
  <si>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</si>
  <si>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</si>
  <si>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</si>
  <si>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</si>
  <si>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</si>
  <si>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</si>
  <si>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</si>
  <si>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</si>
  <si>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</si>
  <si>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</si>
  <si>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</si>
  <si>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</si>
  <si>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</si>
  <si>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</si>
  <si>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</si>
  <si>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</si>
  <si>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</si>
  <si>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</si>
  <si>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</si>
  <si>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</si>
  <si>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</si>
  <si>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</si>
  <si>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</si>
  <si>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</si>
  <si>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</si>
  <si>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</si>
  <si>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</si>
  <si>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</si>
  <si>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</si>
  <si>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</si>
  <si>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</si>
  <si>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</si>
  <si>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</si>
  <si>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</si>
  <si>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</si>
  <si>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</si>
  <si>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</si>
  <si>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</si>
  <si>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</si>
  <si>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</si>
  <si>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</si>
  <si>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</si>
  <si>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</si>
  <si>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</si>
  <si>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</si>
  <si>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</si>
  <si>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</si>
  <si>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</si>
  <si>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</si>
  <si>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</si>
  <si>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</si>
  <si>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</si>
  <si>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</si>
  <si>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</si>
  <si>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</si>
  <si>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</si>
  <si>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</si>
  <si>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</si>
  <si>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</si>
  <si>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</si>
  <si>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</si>
  <si>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</si>
  <si>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</si>
  <si>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</si>
  <si>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</si>
  <si>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</si>
  <si>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</si>
  <si>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</si>
  <si>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</si>
  <si>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</si>
  <si>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</si>
  <si>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</si>
  <si>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</si>
  <si>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</si>
  <si>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</si>
  <si>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</si>
  <si>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</si>
  <si>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</si>
  <si>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</si>
  <si>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</si>
  <si>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</si>
  <si>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</si>
  <si>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</si>
  <si>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</si>
  <si>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</si>
  <si>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</si>
  <si>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</si>
  <si>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</si>
  <si>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</si>
  <si>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</si>
  <si>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</si>
  <si>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</si>
  <si>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</si>
  <si>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</si>
  <si>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</si>
  <si>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</si>
  <si>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</si>
  <si>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</si>
  <si>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</si>
  <si>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</si>
  <si>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</si>
  <si>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</si>
  <si>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</si>
  <si>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</si>
  <si>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</si>
  <si>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</si>
  <si>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</si>
  <si>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</si>
  <si>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</si>
  <si>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</si>
  <si>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</si>
  <si>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</si>
  <si>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</si>
  <si>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</si>
  <si>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</si>
  <si>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</si>
  <si>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</si>
  <si>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</si>
  <si>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</si>
  <si>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</si>
  <si>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</si>
  <si>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</si>
  <si>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</si>
  <si>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</si>
  <si>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</si>
  <si>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</si>
  <si>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</si>
  <si>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</si>
  <si>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</si>
  <si>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</si>
  <si>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</si>
  <si>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</si>
  <si>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</si>
  <si>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</si>
  <si>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</si>
  <si>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</si>
  <si>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</si>
  <si>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</si>
  <si>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</si>
  <si>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</si>
  <si>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</si>
  <si>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</si>
  <si>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</si>
  <si>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</si>
  <si>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</si>
  <si>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</si>
  <si>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</si>
  <si>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</si>
  <si>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</si>
  <si>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</si>
  <si>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</si>
  <si>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</si>
  <si>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</si>
  <si>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</si>
  <si>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</si>
  <si>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</si>
  <si>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</si>
  <si>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</si>
  <si>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</si>
  <si>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</si>
  <si>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</si>
  <si>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</si>
  <si>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</si>
  <si>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</si>
  <si>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</si>
  <si>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</si>
  <si>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</si>
  <si>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</si>
  <si>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</si>
  <si>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</si>
  <si>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</si>
  <si>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</si>
  <si>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</si>
  <si>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</si>
  <si>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</si>
  <si>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</si>
  <si>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</si>
  <si>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</si>
  <si>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</si>
  <si>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</si>
  <si>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</si>
  <si>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</si>
  <si>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</si>
  <si>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</si>
  <si>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</si>
  <si>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</si>
  <si>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</si>
  <si>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</si>
  <si>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</si>
  <si>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</si>
  <si>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</si>
  <si>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</si>
  <si>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</si>
  <si>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</si>
  <si>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</si>
  <si>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</si>
  <si>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</si>
  <si>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</si>
  <si>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</si>
  <si>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</si>
  <si>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</si>
  <si>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</si>
  <si>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</si>
  <si>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</si>
  <si>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</si>
  <si>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</si>
  <si>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</si>
  <si>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</si>
  <si>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</si>
  <si>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</si>
  <si>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</si>
  <si>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</si>
  <si>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</si>
  <si>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</si>
  <si>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</si>
  <si>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</si>
  <si>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</si>
  <si>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</si>
  <si>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</si>
  <si>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</si>
  <si>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</si>
  <si>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</si>
  <si>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</si>
  <si>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</si>
  <si>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</si>
  <si>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</si>
  <si>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</si>
  <si>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</si>
  <si>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</si>
  <si>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</si>
  <si>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</si>
  <si>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</si>
  <si>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</si>
  <si>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</si>
  <si>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</si>
  <si>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</si>
  <si>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</si>
  <si>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</si>
  <si>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</si>
  <si>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</si>
  <si>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</si>
  <si>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</si>
  <si>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</si>
  <si>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</si>
  <si>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</si>
  <si>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</si>
  <si>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</si>
  <si>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</si>
  <si>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</si>
  <si>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</si>
  <si>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</si>
  <si>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</si>
  <si>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</si>
  <si>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</si>
  <si>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</si>
  <si>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</si>
  <si>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</si>
  <si>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</si>
  <si>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</si>
  <si>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</si>
  <si>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</si>
  <si>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</si>
  <si>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</si>
  <si>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</si>
  <si>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</si>
  <si>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</si>
  <si>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</si>
  <si>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</si>
  <si>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</si>
  <si>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</si>
  <si>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</si>
  <si>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</si>
  <si>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</si>
  <si>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</si>
  <si>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</si>
  <si>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</si>
  <si>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</si>
  <si>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</si>
  <si>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</si>
  <si>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</si>
  <si>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</si>
  <si>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</si>
  <si>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</si>
  <si>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</si>
  <si>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</si>
  <si>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</si>
  <si>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</si>
  <si>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</si>
  <si>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</si>
  <si>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</si>
  <si>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</si>
  <si>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</si>
  <si>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</si>
  <si>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</si>
  <si>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</si>
  <si>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</si>
  <si>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</si>
  <si>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</si>
  <si>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</si>
  <si>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</si>
  <si>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</si>
  <si>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</si>
  <si>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</si>
  <si>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</si>
  <si>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</si>
  <si>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</si>
  <si>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</si>
  <si>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</si>
  <si>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</si>
  <si>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</si>
  <si>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</si>
  <si>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</si>
  <si>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</si>
  <si>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</si>
  <si>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</si>
  <si>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</si>
  <si>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</si>
  <si>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</si>
  <si>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</si>
  <si>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</si>
  <si>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</si>
  <si>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</si>
  <si>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</si>
  <si>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</si>
  <si>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</si>
  <si>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</si>
  <si>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</si>
  <si>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</si>
  <si>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</si>
  <si>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</si>
  <si>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</si>
  <si>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</si>
  <si>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</si>
  <si>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</si>
  <si>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</si>
  <si>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</si>
  <si>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</si>
  <si>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</si>
  <si>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</si>
  <si>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</si>
  <si>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</si>
  <si>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</si>
  <si>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</si>
  <si>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</si>
  <si>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</si>
  <si>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</si>
  <si>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</si>
  <si>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</si>
  <si>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</si>
  <si>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</si>
  <si>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</si>
  <si>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</si>
  <si>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</si>
  <si>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</si>
  <si>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</si>
  <si>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</si>
  <si>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</si>
  <si>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</si>
  <si>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</si>
  <si>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</si>
  <si>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</si>
  <si>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</si>
  <si>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</si>
  <si>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</si>
  <si>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</si>
  <si>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</si>
  <si>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</si>
  <si>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</si>
  <si>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</si>
  <si>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</si>
  <si>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</si>
  <si>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</si>
  <si>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</si>
  <si>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</si>
  <si>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</si>
  <si>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</si>
  <si>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</si>
  <si>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</si>
  <si>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</si>
  <si>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</si>
  <si>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</si>
  <si>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</si>
  <si>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</si>
  <si>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</si>
  <si>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</si>
  <si>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</si>
  <si>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</si>
  <si>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</si>
  <si>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</si>
  <si>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</si>
  <si>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</si>
  <si>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</si>
  <si>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</si>
  <si>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</si>
  <si>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</si>
  <si>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</si>
  <si>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</si>
  <si>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</si>
  <si>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</si>
  <si>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</si>
  <si>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</si>
  <si>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</si>
  <si>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</si>
  <si>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</si>
  <si>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</si>
  <si>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</si>
  <si>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</si>
  <si>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</si>
  <si>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</si>
  <si>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</si>
  <si>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</si>
  <si>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</si>
  <si>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</si>
  <si>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</si>
  <si>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</si>
  <si>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</si>
  <si>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</si>
  <si>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</si>
  <si>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</si>
  <si>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</si>
  <si>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</si>
  <si>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</si>
  <si>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</si>
  <si>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</si>
  <si>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</si>
  <si>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</si>
  <si>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</si>
  <si>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</si>
  <si>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</si>
  <si>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</si>
  <si>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</si>
  <si>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</si>
  <si>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</si>
  <si>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</si>
  <si>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</si>
  <si>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</si>
  <si>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</si>
  <si>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</si>
  <si>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</si>
  <si>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</si>
  <si>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</si>
  <si>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</si>
  <si>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</si>
  <si>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</si>
  <si>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</si>
  <si>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</si>
  <si>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</si>
  <si>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</si>
  <si>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</si>
  <si>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</si>
  <si>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</si>
  <si>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</si>
  <si>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</si>
  <si>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</si>
  <si>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</si>
  <si>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</si>
  <si>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</si>
  <si>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</si>
  <si>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</si>
  <si>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</si>
  <si>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</si>
  <si>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</si>
  <si>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</si>
  <si>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</si>
  <si>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</si>
  <si>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</si>
  <si>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</si>
  <si>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</si>
  <si>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</si>
  <si>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</si>
  <si>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</si>
  <si>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</si>
  <si>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</si>
  <si>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</si>
  <si>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</si>
  <si>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</si>
  <si>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</si>
  <si>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</si>
  <si>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</si>
  <si>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</si>
  <si>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</si>
  <si>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</si>
  <si>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</si>
  <si>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</si>
  <si>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</si>
  <si>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</si>
  <si>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</si>
  <si>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</si>
  <si>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</si>
  <si>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</si>
  <si>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</si>
  <si>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</si>
  <si>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</si>
  <si>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</si>
  <si>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</si>
  <si>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</si>
  <si>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</si>
  <si>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</si>
  <si>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</si>
  <si>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</si>
  <si>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</si>
  <si>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</si>
  <si>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</si>
  <si>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</si>
  <si>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</si>
  <si>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</si>
  <si>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</si>
  <si>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</si>
  <si>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</si>
  <si>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</si>
  <si>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</si>
  <si>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</si>
  <si>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</si>
  <si>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</si>
  <si>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</si>
  <si>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</si>
  <si>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</si>
  <si>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</si>
  <si>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</si>
  <si>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</si>
  <si>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</si>
  <si>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</si>
  <si>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</si>
  <si>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</si>
  <si>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</si>
  <si>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</si>
  <si>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</si>
  <si>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</si>
  <si>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</si>
  <si>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</si>
  <si>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</si>
  <si>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</si>
  <si>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</si>
  <si>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</si>
  <si>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</si>
  <si>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</si>
  <si>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</si>
  <si>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</si>
  <si>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</si>
  <si>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</si>
  <si>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</si>
  <si>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</si>
  <si>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</si>
  <si>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</si>
  <si>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</si>
  <si>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</si>
  <si>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</si>
  <si>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</si>
  <si>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</si>
  <si>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</si>
  <si>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</si>
  <si>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</si>
  <si>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</si>
  <si>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</si>
  <si>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</si>
  <si>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</si>
  <si>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</si>
  <si>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</si>
  <si>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</si>
  <si>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</si>
  <si>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</si>
  <si>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</si>
  <si>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</si>
  <si>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</si>
  <si>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</si>
  <si>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</si>
  <si>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</si>
  <si>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</si>
  <si>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</si>
  <si>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</si>
  <si>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</si>
  <si>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</si>
  <si>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</si>
  <si>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</si>
  <si>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</si>
  <si>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</si>
  <si>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</si>
  <si>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</si>
  <si>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</si>
  <si>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</si>
  <si>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</si>
  <si>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</si>
  <si>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</si>
  <si>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</si>
  <si>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</si>
  <si>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</si>
  <si>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</si>
  <si>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</si>
  <si>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</si>
  <si>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</si>
  <si>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</si>
  <si>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</si>
  <si>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</si>
  <si>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</si>
  <si>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</si>
  <si>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</si>
  <si>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</si>
  <si>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</si>
  <si>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</si>
  <si>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</si>
  <si>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</si>
  <si>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</si>
  <si>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</si>
  <si>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</si>
  <si>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</si>
  <si>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</si>
  <si>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</si>
  <si>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</si>
  <si>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</si>
  <si>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</si>
  <si>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</si>
  <si>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</si>
  <si>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</si>
  <si>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</si>
  <si>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</si>
  <si>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</si>
  <si>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</si>
  <si>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</si>
  <si>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</si>
  <si>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</si>
  <si>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</si>
  <si>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</si>
  <si>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</si>
  <si>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</si>
  <si>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</si>
  <si>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</si>
  <si>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</si>
  <si>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</si>
  <si>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</si>
  <si>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</si>
  <si>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</si>
  <si>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</si>
  <si>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</si>
  <si>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</si>
  <si>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</si>
  <si>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</si>
  <si>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</si>
  <si>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</si>
  <si>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</si>
  <si>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</si>
  <si>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</si>
  <si>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</si>
  <si>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</si>
  <si>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</si>
  <si>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</si>
  <si>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</si>
  <si>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</si>
  <si>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</si>
  <si>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</si>
  <si>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</si>
  <si>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</si>
  <si>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</si>
  <si>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</si>
  <si>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</si>
  <si>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</si>
  <si>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</si>
  <si>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</si>
  <si>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</si>
  <si>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</si>
  <si>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</si>
  <si>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</si>
  <si>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</si>
  <si>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</si>
  <si>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</si>
  <si>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</si>
  <si>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</si>
  <si>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</si>
  <si>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</si>
  <si>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</si>
  <si>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</si>
  <si>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</si>
  <si>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</si>
  <si>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</si>
  <si>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</si>
  <si>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</si>
  <si>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</si>
  <si>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</si>
  <si>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</si>
  <si>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</si>
  <si>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</si>
  <si>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</si>
  <si>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</si>
  <si>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</si>
  <si>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</si>
  <si>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</si>
  <si>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</si>
  <si>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</si>
  <si>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</si>
  <si>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</si>
  <si>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</si>
  <si>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</si>
  <si>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</si>
  <si>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</si>
  <si>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</si>
  <si>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</si>
  <si>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</si>
  <si>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</si>
  <si>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</si>
  <si>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</si>
  <si>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</si>
  <si>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</si>
  <si>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</si>
  <si>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</si>
  <si>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</si>
  <si>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</si>
  <si>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</si>
  <si>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</si>
  <si>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</si>
  <si>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</si>
  <si>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</si>
  <si>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</si>
  <si>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</si>
  <si>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</si>
  <si>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</si>
  <si>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</si>
  <si>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</si>
  <si>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</si>
  <si>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</si>
  <si>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</si>
  <si>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</si>
  <si>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</si>
  <si>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</si>
  <si>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</si>
  <si>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</si>
  <si>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</si>
  <si>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</si>
  <si>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</si>
  <si>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</si>
  <si>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</si>
  <si>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</si>
  <si>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</si>
  <si>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</si>
  <si>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</si>
  <si>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</si>
  <si>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</si>
  <si>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</si>
  <si>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</si>
  <si>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</si>
  <si>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</si>
  <si>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</si>
  <si>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</si>
  <si>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</si>
  <si>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</si>
  <si>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</si>
  <si>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</si>
  <si>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</si>
  <si>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</si>
  <si>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</si>
  <si>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</si>
  <si>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</si>
  <si>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</si>
  <si>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</si>
  <si>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</si>
  <si>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</si>
  <si>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</si>
  <si>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</si>
  <si>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</si>
  <si>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</si>
  <si>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</si>
  <si>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</si>
  <si>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</si>
  <si>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</si>
  <si>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</si>
  <si>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</si>
  <si>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</si>
  <si>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</si>
  <si>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</si>
  <si>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</si>
  <si>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</si>
  <si>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</si>
  <si>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</si>
  <si>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</si>
  <si>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</si>
  <si>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</si>
  <si>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</si>
  <si>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</si>
  <si>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</si>
  <si>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</si>
  <si>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</si>
  <si>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</si>
  <si>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</si>
  <si>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</si>
  <si>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</si>
  <si>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</si>
  <si>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</si>
  <si>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</si>
  <si>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</si>
  <si>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</si>
  <si>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</si>
  <si>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</si>
  <si>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</si>
  <si>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</si>
  <si>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</si>
  <si>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</si>
  <si>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</si>
  <si>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</si>
  <si>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</si>
  <si>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</si>
  <si>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</si>
  <si>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</si>
  <si>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</si>
  <si>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</si>
  <si>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</si>
  <si>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</si>
  <si>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</si>
  <si>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</si>
  <si>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</si>
  <si>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</si>
  <si>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</si>
  <si>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</si>
  <si>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</si>
  <si>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</si>
  <si>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</si>
  <si>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</si>
  <si>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</si>
  <si>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</si>
  <si>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</si>
  <si>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</si>
  <si>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</si>
  <si>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</si>
  <si>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</si>
  <si>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</si>
  <si>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</si>
  <si>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</si>
  <si>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</si>
  <si>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</si>
  <si>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</si>
  <si>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</si>
  <si>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</si>
  <si>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</si>
  <si>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</si>
  <si>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</si>
  <si>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</si>
  <si>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</si>
  <si>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</si>
  <si>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</si>
  <si>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</si>
  <si>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</si>
  <si>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</si>
  <si>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</si>
  <si>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</si>
  <si>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</si>
  <si>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</si>
  <si>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</si>
  <si>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</si>
  <si>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</si>
  <si>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</si>
  <si>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</si>
  <si>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</si>
  <si>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</si>
  <si>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</si>
  <si>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</si>
  <si>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</si>
  <si>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</si>
  <si>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</si>
  <si>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</si>
  <si>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</si>
  <si>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</si>
  <si>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</si>
  <si>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</si>
  <si>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</si>
  <si>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</si>
  <si>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</si>
  <si>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</si>
  <si>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</si>
  <si>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</si>
  <si>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</si>
  <si>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</si>
  <si>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</si>
  <si>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</si>
  <si>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</si>
  <si>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</si>
  <si>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</si>
  <si>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</si>
  <si>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</si>
  <si>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</si>
  <si>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</si>
  <si>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</si>
  <si>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</si>
  <si>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</si>
  <si>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</si>
  <si>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</si>
  <si>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</si>
  <si>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</si>
  <si>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</si>
  <si>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</si>
  <si>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</si>
  <si>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</si>
  <si>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</si>
  <si>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</si>
  <si>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</si>
  <si>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</si>
  <si>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</si>
  <si>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</si>
  <si>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</si>
  <si>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</si>
  <si>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</si>
  <si>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</si>
  <si>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</si>
  <si>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</si>
  <si>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</si>
  <si>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</si>
  <si>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</si>
  <si>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</si>
  <si>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</si>
  <si>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</si>
  <si>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</si>
  <si>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</si>
  <si>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</si>
  <si>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</si>
  <si>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</si>
  <si>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</si>
  <si>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</si>
  <si>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</si>
  <si>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</si>
  <si>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</si>
  <si>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</si>
  <si>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</si>
  <si>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</si>
  <si>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</si>
  <si>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</si>
  <si>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</si>
  <si>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</si>
  <si>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</si>
  <si>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</si>
  <si>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</si>
  <si>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</si>
  <si>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</si>
  <si>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</si>
  <si>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</si>
  <si>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</si>
  <si>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</si>
  <si>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</si>
  <si>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</si>
  <si>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</si>
  <si>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</si>
  <si>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</si>
  <si>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</si>
  <si>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</si>
  <si>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</si>
  <si>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</si>
  <si>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</si>
  <si>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</si>
  <si>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</si>
  <si>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</si>
  <si>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</si>
  <si>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</si>
  <si>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</si>
  <si>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</si>
  <si>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</si>
  <si>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</si>
  <si>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</si>
  <si>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</si>
  <si>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</si>
  <si>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</si>
  <si>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</si>
  <si>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</si>
  <si>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</si>
  <si>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</si>
  <si>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</si>
  <si>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</si>
  <si>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</si>
  <si>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</si>
  <si>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</si>
  <si>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</si>
  <si>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</si>
  <si>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</si>
  <si>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</si>
  <si>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</si>
  <si>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</si>
  <si>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</si>
  <si>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</si>
  <si>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</si>
  <si>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</si>
  <si>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</si>
  <si>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</si>
  <si>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</si>
  <si>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</si>
  <si>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</si>
  <si>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</si>
  <si>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</si>
  <si>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</si>
  <si>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</si>
  <si>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</si>
  <si>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</si>
  <si>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</si>
  <si>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</si>
  <si>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</si>
  <si>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</si>
  <si>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</si>
  <si>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</si>
  <si>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</si>
  <si>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</si>
  <si>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</si>
  <si>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</si>
  <si>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</si>
  <si>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</si>
  <si>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</si>
  <si>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</si>
  <si>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</si>
  <si>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</si>
  <si>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</si>
  <si>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</si>
  <si>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</si>
  <si>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</si>
  <si>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</si>
  <si>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</si>
  <si>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</si>
  <si>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</si>
  <si>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</si>
  <si>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</si>
  <si>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</si>
  <si>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</si>
  <si>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</si>
  <si>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</si>
  <si>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</si>
  <si>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</si>
  <si>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</si>
  <si>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</si>
  <si>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</si>
  <si>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</si>
  <si>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</si>
  <si>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</si>
  <si>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</si>
  <si>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</si>
  <si>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</si>
  <si>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</si>
  <si>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</si>
  <si>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</si>
  <si>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</si>
  <si>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</si>
  <si>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</si>
  <si>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</si>
  <si>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</si>
  <si>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</si>
  <si>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</si>
  <si>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</si>
  <si>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</si>
  <si>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</si>
  <si>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</si>
  <si>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</si>
  <si>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</si>
  <si>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</si>
  <si>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</si>
  <si>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</si>
  <si>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</si>
  <si>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</si>
  <si>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</si>
  <si>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</si>
  <si>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</si>
  <si>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</si>
  <si>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</si>
  <si>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</si>
  <si>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</si>
  <si>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</si>
  <si>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</si>
  <si>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</si>
  <si>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</si>
  <si>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</si>
  <si>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</si>
  <si>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</si>
  <si>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</si>
  <si>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</si>
  <si>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</si>
  <si>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</si>
  <si>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</si>
  <si>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</si>
  <si>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</si>
  <si>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</si>
  <si>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</si>
  <si>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</si>
  <si>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</si>
  <si>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</si>
  <si>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</si>
  <si>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</si>
  <si>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</si>
  <si>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</si>
  <si>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</si>
  <si>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</si>
  <si>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</si>
  <si>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</si>
  <si>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</si>
  <si>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</si>
  <si>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</si>
  <si>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</si>
  <si>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</si>
  <si>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</si>
  <si>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</si>
  <si>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</si>
  <si>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</si>
  <si>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</si>
  <si>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</si>
  <si>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</si>
  <si>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</si>
  <si>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</si>
  <si>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</si>
  <si>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</si>
  <si>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</si>
  <si>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</si>
  <si>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</si>
  <si>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</si>
  <si>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</si>
  <si>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</si>
  <si>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</si>
  <si>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</si>
  <si>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</si>
  <si>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</si>
  <si>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</si>
  <si>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</si>
  <si>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</si>
  <si>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</si>
  <si>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</si>
  <si>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</si>
  <si>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</si>
  <si>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</si>
  <si>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</si>
  <si>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</si>
  <si>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</si>
  <si>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</si>
  <si>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</si>
  <si>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</si>
  <si>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</si>
  <si>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</si>
  <si>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</si>
  <si>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</si>
  <si>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</si>
  <si>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</si>
  <si>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</si>
  <si>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</si>
  <si>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</si>
  <si>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</si>
  <si>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</si>
  <si>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</si>
  <si>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</si>
  <si>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</si>
  <si>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</si>
  <si>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</si>
  <si>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</si>
  <si>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</si>
  <si>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</si>
  <si>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</si>
  <si>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</si>
  <si>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</si>
  <si>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</si>
  <si>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</si>
  <si>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</si>
  <si>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</si>
  <si>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</si>
  <si>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</si>
  <si>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</si>
  <si>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</si>
  <si>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</si>
  <si>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</si>
  <si>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</si>
  <si>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</si>
  <si>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</si>
  <si>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</si>
  <si>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</si>
  <si>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</si>
  <si>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</si>
  <si>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</si>
  <si>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</si>
  <si>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</si>
  <si>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</si>
  <si>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</si>
  <si>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</si>
  <si>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</si>
  <si>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</si>
  <si>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</si>
  <si>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</si>
  <si>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</si>
  <si>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</si>
  <si>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</si>
  <si>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</si>
  <si>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</si>
  <si>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</si>
  <si>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</si>
  <si>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</si>
  <si>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</si>
  <si>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</si>
  <si>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</si>
  <si>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</si>
  <si>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</si>
  <si>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</si>
  <si>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</si>
  <si>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</si>
  <si>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</si>
  <si>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</si>
  <si>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</si>
  <si>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</si>
  <si>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</si>
  <si>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</si>
  <si>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</si>
  <si>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</si>
  <si>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</si>
  <si>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</si>
  <si>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</si>
  <si>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</si>
  <si>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</si>
  <si>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</si>
  <si>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</si>
  <si>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</si>
  <si>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</si>
  <si>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</si>
  <si>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</si>
  <si>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</si>
  <si>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</si>
  <si>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</si>
  <si>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</si>
  <si>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</si>
  <si>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</si>
  <si>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</si>
  <si>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</si>
  <si>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</si>
  <si>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</si>
  <si>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</si>
  <si>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</si>
  <si>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</si>
  <si>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</si>
  <si>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</si>
  <si>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</si>
  <si>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</si>
  <si>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</si>
  <si>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</si>
  <si>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</si>
  <si>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</si>
  <si>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</si>
  <si>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</si>
  <si>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</si>
  <si>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</si>
  <si>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</si>
  <si>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</si>
  <si>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</si>
  <si>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</si>
  <si>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</si>
  <si>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</si>
  <si>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</si>
  <si>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</si>
  <si>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</si>
  <si>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</si>
  <si>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</si>
  <si>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</si>
  <si>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</si>
  <si>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</si>
  <si>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</si>
  <si>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</si>
  <si>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</si>
  <si>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</si>
  <si>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</si>
  <si>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</si>
  <si>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</si>
  <si>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</si>
  <si>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</si>
  <si>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</si>
  <si>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</si>
  <si>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</si>
  <si>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</si>
  <si>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</si>
  <si>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</si>
  <si>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</si>
  <si>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</si>
  <si>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</si>
  <si>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</si>
  <si>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</si>
  <si>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</si>
  <si>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</si>
  <si>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</si>
  <si>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</si>
  <si>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</si>
  <si>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</si>
  <si>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</si>
  <si>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</si>
  <si>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</si>
  <si>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</si>
  <si>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</si>
  <si>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</si>
  <si>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</si>
  <si>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</si>
  <si>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</si>
  <si>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</si>
  <si>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</si>
  <si>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</si>
  <si>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</si>
  <si>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</si>
  <si>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</si>
  <si>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</si>
  <si>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</si>
  <si>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</si>
  <si>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</si>
  <si>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</si>
  <si>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</si>
  <si>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</si>
  <si>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</si>
  <si>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</si>
  <si>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</si>
  <si>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</si>
  <si>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</si>
  <si>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</si>
  <si>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</si>
  <si>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</si>
  <si>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</si>
  <si>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</si>
  <si>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</si>
  <si>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</si>
  <si>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</si>
  <si>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</si>
  <si>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</si>
  <si>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</si>
  <si>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</si>
  <si>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</si>
  <si>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</si>
  <si>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</si>
  <si>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</si>
  <si>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</si>
  <si>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</si>
  <si>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</si>
  <si>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</si>
  <si>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</si>
  <si>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</si>
  <si>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</si>
  <si>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</si>
  <si>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</si>
  <si>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</si>
  <si>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</si>
  <si>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</si>
  <si>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</si>
  <si>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</si>
  <si>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</si>
  <si>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</si>
  <si>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</si>
  <si>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</si>
  <si>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</si>
  <si>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</si>
  <si>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</si>
  <si>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</si>
  <si>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</si>
  <si>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</si>
  <si>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</si>
  <si>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</si>
  <si>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</si>
  <si>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</si>
  <si>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</si>
  <si>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</si>
  <si>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</si>
  <si>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</si>
  <si>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</si>
  <si>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</si>
  <si>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</si>
  <si>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</si>
  <si>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</si>
  <si>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</si>
  <si>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</si>
  <si>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</si>
  <si>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</si>
  <si>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</si>
  <si>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</si>
  <si>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</si>
  <si>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</si>
  <si>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</si>
  <si>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</si>
  <si>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</si>
  <si>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</si>
  <si>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</si>
  <si>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</si>
  <si>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</si>
  <si>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</si>
  <si>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</si>
  <si>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</si>
  <si>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</si>
  <si>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</si>
  <si>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</si>
  <si>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</si>
  <si>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</si>
  <si>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</si>
  <si>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</si>
  <si>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</si>
  <si>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</si>
  <si>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</si>
  <si>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</si>
  <si>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</si>
  <si>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</si>
  <si>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</si>
  <si>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</si>
  <si>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</si>
  <si>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</si>
  <si>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</si>
  <si>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</si>
  <si>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</si>
  <si>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</si>
  <si>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</si>
  <si>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</si>
  <si>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</si>
  <si>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</si>
  <si>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</si>
  <si>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</si>
  <si>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</si>
  <si>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</si>
  <si>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</si>
  <si>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</si>
  <si>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</si>
  <si>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</si>
  <si>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</si>
  <si>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</si>
  <si>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</si>
  <si>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</si>
  <si>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</si>
  <si>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</si>
  <si>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</si>
  <si>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</si>
  <si>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</si>
  <si>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</si>
  <si>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</si>
  <si>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</si>
  <si>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</si>
  <si>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</si>
  <si>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</si>
  <si>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</si>
  <si>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</si>
  <si>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</si>
  <si>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</si>
  <si>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</si>
  <si>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</si>
  <si>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</si>
  <si>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</si>
  <si>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</si>
  <si>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</si>
  <si>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</si>
  <si>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</si>
  <si>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</si>
  <si>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</si>
  <si>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</si>
  <si>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</si>
  <si>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</si>
  <si>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</si>
  <si>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</si>
  <si>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</si>
  <si>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</si>
  <si>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</si>
  <si>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</si>
  <si>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</si>
  <si>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</si>
  <si>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</si>
  <si>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</si>
  <si>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</si>
  <si>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</si>
  <si>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</si>
  <si>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</si>
  <si>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</si>
  <si>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</si>
  <si>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</si>
  <si>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</si>
  <si>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</si>
  <si>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</si>
  <si>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</si>
  <si>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</si>
  <si>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</si>
  <si>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</si>
  <si>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</si>
  <si>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</si>
  <si>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</si>
  <si>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</si>
  <si>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</si>
  <si>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</si>
  <si>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</si>
  <si>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</si>
  <si>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</si>
  <si>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</si>
  <si>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</si>
  <si>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</si>
  <si>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</si>
  <si>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</si>
  <si>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</si>
  <si>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</si>
  <si>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</si>
  <si>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</si>
  <si>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</si>
  <si>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</si>
  <si>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</si>
  <si>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</si>
  <si>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</si>
  <si>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</si>
  <si>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</si>
  <si>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</si>
  <si>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</si>
  <si>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</si>
  <si>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</si>
  <si>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</si>
  <si>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</si>
  <si>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</si>
  <si>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</si>
  <si>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</si>
  <si>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</si>
  <si>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</si>
  <si>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</si>
  <si>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</si>
  <si>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</si>
  <si>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</si>
  <si>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</si>
  <si>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</si>
  <si>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</si>
  <si>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</si>
  <si>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</si>
  <si>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</si>
  <si>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</si>
  <si>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</si>
  <si>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</si>
  <si>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</si>
  <si>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</si>
  <si>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</si>
  <si>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</si>
  <si>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</si>
  <si>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</si>
  <si>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</si>
  <si>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</si>
  <si>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</si>
  <si>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</si>
  <si>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</si>
  <si>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</si>
  <si>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</si>
  <si>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</si>
  <si>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</si>
  <si>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</si>
  <si>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</si>
  <si>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</si>
  <si>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</si>
  <si>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</si>
  <si>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</si>
  <si>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</si>
  <si>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</si>
  <si>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</si>
  <si>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</si>
  <si>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</si>
  <si>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</si>
  <si>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</si>
  <si>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</si>
  <si>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</si>
  <si>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</si>
  <si>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</si>
  <si>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</si>
  <si>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</si>
  <si>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</si>
  <si>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</si>
  <si>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</si>
  <si>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</si>
  <si>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</si>
  <si>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</si>
  <si>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</si>
  <si>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</si>
  <si>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</si>
  <si>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</si>
  <si>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</si>
  <si>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</si>
  <si>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</si>
  <si>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</si>
  <si>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</si>
  <si>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</si>
  <si>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</si>
  <si>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</si>
  <si>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</si>
  <si>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</si>
  <si>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</si>
  <si>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</si>
  <si>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</si>
  <si>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</si>
  <si>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</si>
  <si>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</si>
  <si>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</si>
  <si>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</si>
  <si>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</si>
  <si>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</si>
  <si>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</si>
  <si>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</si>
  <si>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</si>
  <si>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</si>
  <si>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</si>
  <si>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</si>
  <si>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</si>
  <si>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</si>
  <si>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</si>
  <si>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</si>
  <si>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</si>
  <si>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</si>
  <si>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</si>
  <si>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</si>
  <si>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</si>
  <si>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</si>
  <si>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</si>
  <si>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</si>
  <si>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</si>
  <si>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</si>
  <si>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</si>
  <si>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</si>
  <si>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</si>
  <si>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</si>
  <si>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</si>
  <si>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</si>
  <si>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</si>
  <si>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</si>
  <si>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</si>
  <si>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</si>
  <si>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</si>
  <si>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</si>
  <si>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</si>
  <si>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</si>
  <si>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</si>
  <si>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</si>
  <si>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</si>
  <si>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</si>
  <si>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</si>
  <si>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</si>
  <si>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</si>
  <si>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</si>
  <si>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</si>
  <si>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</si>
  <si>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</si>
  <si>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</si>
  <si>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</si>
  <si>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</si>
  <si>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</si>
  <si>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</si>
  <si>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</si>
  <si>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</si>
  <si>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</si>
  <si>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</si>
  <si>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</si>
  <si>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</si>
  <si>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</si>
  <si>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</si>
  <si>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</si>
  <si>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</si>
  <si>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</si>
  <si>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</si>
  <si>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</si>
  <si>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</si>
  <si>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</si>
  <si>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</si>
  <si>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</si>
  <si>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</si>
  <si>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</si>
  <si>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</si>
  <si>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</si>
  <si>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</si>
  <si>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</si>
  <si>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</si>
  <si>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</si>
  <si>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</si>
  <si>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</si>
  <si>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</si>
  <si>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</si>
  <si>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</si>
  <si>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</si>
  <si>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</si>
  <si>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</si>
  <si>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</si>
  <si>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</si>
  <si>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</si>
  <si>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</si>
  <si>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</si>
  <si>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</si>
  <si>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</si>
  <si>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</si>
  <si>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</si>
  <si>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</si>
  <si>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</si>
  <si>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</si>
  <si>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</si>
  <si>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</si>
  <si>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</si>
  <si>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</si>
  <si>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</si>
  <si>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</si>
  <si>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</si>
  <si>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</si>
  <si>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</si>
  <si>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</si>
  <si>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</si>
  <si>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</si>
  <si>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</si>
  <si>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</si>
  <si>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</si>
  <si>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</si>
  <si>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</si>
  <si>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</si>
  <si>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</si>
  <si>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</si>
  <si>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</si>
  <si>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</si>
  <si>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</si>
  <si>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</si>
  <si>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</si>
  <si>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</si>
  <si>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</si>
  <si>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</si>
  <si>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</si>
  <si>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</si>
  <si>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</si>
  <si>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</si>
  <si>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</si>
  <si>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</si>
  <si>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</si>
  <si>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</si>
  <si>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</si>
  <si>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</si>
  <si>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</si>
  <si>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</si>
  <si>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</si>
  <si>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</si>
  <si>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</si>
  <si>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</si>
  <si>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</si>
  <si>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</si>
  <si>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</si>
  <si>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</si>
  <si>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</si>
  <si>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</si>
  <si>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</si>
  <si>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</si>
  <si>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</si>
  <si>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</si>
  <si>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</si>
  <si>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</si>
  <si>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</si>
  <si>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</si>
  <si>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</si>
  <si>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</si>
  <si>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</si>
  <si>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</si>
  <si>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</si>
  <si>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</si>
  <si>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</si>
  <si>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</si>
  <si>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</si>
  <si>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</si>
  <si>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</si>
  <si>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</si>
  <si>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</si>
  <si>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</si>
  <si>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</si>
  <si>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</si>
  <si>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</si>
  <si>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</si>
  <si>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</si>
  <si>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</si>
  <si>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</si>
  <si>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</si>
  <si>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</si>
  <si>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</si>
  <si>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</si>
  <si>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</si>
  <si>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</si>
  <si>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</si>
  <si>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</si>
  <si>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</si>
  <si>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</si>
  <si>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</si>
  <si>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</si>
  <si>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</si>
  <si>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</si>
  <si>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</si>
  <si>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</si>
  <si>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</si>
  <si>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</si>
  <si>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</si>
  <si>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</si>
  <si>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</si>
  <si>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</si>
  <si>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</si>
  <si>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</si>
  <si>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</si>
  <si>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</si>
  <si>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</si>
  <si>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</si>
  <si>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</si>
  <si>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</si>
  <si>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</si>
  <si>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</si>
  <si>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</si>
  <si>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</si>
  <si>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</si>
  <si>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</si>
  <si>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</si>
  <si>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</si>
  <si>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</si>
  <si>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</si>
  <si>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</si>
  <si>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</si>
  <si>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</si>
  <si>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</si>
  <si>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</si>
  <si>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</si>
  <si>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</si>
  <si>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</si>
  <si>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</si>
  <si>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</si>
  <si>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</si>
  <si>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</si>
  <si>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</si>
  <si>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</si>
  <si>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</si>
  <si>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</si>
  <si>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</si>
  <si>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</si>
  <si>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</si>
  <si>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</si>
  <si>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</si>
  <si>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</si>
  <si>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</si>
  <si>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</si>
  <si>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</si>
  <si>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</si>
  <si>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</si>
  <si>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</si>
  <si>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</si>
  <si>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</si>
  <si>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</si>
  <si>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</si>
  <si>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</si>
  <si>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</si>
  <si>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</si>
  <si>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</si>
  <si>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</si>
  <si>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</si>
  <si>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</si>
  <si>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</si>
  <si>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</si>
  <si>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</si>
  <si>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</si>
  <si>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</si>
  <si>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</si>
  <si>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</si>
  <si>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</si>
  <si>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</si>
  <si>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</si>
  <si>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</si>
  <si>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</si>
  <si>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</si>
  <si>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</si>
  <si>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</si>
  <si>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</si>
  <si>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</si>
  <si>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</si>
  <si>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</si>
  <si>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</si>
  <si>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</si>
  <si>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</si>
  <si>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</si>
  <si>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</si>
  <si>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</si>
  <si>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</si>
  <si>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</si>
  <si>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</si>
  <si>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</si>
  <si>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</si>
  <si>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</si>
  <si>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</si>
  <si>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</si>
  <si>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</si>
  <si>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</si>
  <si>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</si>
  <si>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</si>
  <si>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</si>
  <si>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</si>
  <si>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</si>
  <si>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</si>
  <si>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</si>
  <si>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</si>
  <si>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</si>
  <si>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</si>
  <si>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</si>
  <si>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</si>
  <si>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</si>
  <si>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</si>
  <si>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</si>
  <si>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</si>
  <si>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</si>
  <si>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</si>
  <si>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</si>
  <si>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</si>
  <si>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</si>
  <si>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</si>
  <si>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</si>
  <si>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</si>
  <si>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</si>
  <si>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</si>
  <si>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</si>
  <si>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</si>
  <si>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</si>
  <si>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</si>
  <si>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</si>
  <si>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</si>
  <si>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</si>
  <si>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</si>
  <si>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</si>
  <si>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</si>
  <si>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</si>
  <si>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</si>
  <si>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</si>
  <si>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</si>
  <si>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</si>
  <si>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</si>
  <si>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</si>
  <si>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</si>
  <si>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</si>
  <si>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</si>
  <si>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</si>
  <si>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</si>
  <si>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</si>
  <si>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</si>
  <si>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</si>
  <si>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</si>
  <si>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</si>
  <si>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</si>
  <si>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</si>
  <si>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</si>
  <si>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</si>
  <si>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</si>
  <si>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</si>
  <si>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</si>
  <si>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</si>
  <si>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</si>
  <si>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</si>
  <si>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</si>
  <si>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</si>
  <si>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</si>
  <si>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</si>
  <si>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</si>
  <si>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</si>
  <si>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</si>
  <si>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</si>
  <si>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</si>
  <si>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</si>
  <si>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</si>
  <si>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</si>
  <si>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</si>
  <si>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</si>
  <si>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</si>
  <si>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</si>
  <si>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</si>
  <si>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</si>
  <si>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</si>
  <si>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</si>
  <si>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</si>
  <si>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</si>
  <si>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</si>
  <si>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</si>
  <si>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</si>
  <si>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</si>
  <si>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</si>
  <si>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</si>
  <si>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</si>
  <si>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</si>
  <si>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</si>
  <si>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</si>
  <si>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</si>
  <si>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</si>
  <si>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</si>
  <si>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</si>
  <si>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</si>
  <si>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</si>
  <si>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</si>
  <si>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</si>
  <si>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</si>
  <si>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</si>
  <si>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</si>
  <si>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</si>
  <si>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</si>
  <si>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</si>
  <si>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</si>
  <si>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</si>
  <si>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</si>
  <si>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</si>
  <si>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</si>
  <si>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</si>
  <si>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</si>
  <si>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</si>
  <si>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</si>
  <si>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</si>
  <si>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</si>
  <si>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</si>
  <si>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</si>
  <si>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</si>
  <si>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</si>
  <si>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</si>
  <si>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</si>
  <si>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</si>
  <si>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</si>
  <si>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</si>
  <si>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</si>
  <si>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</si>
  <si>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</si>
  <si>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</si>
  <si>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</si>
  <si>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</si>
  <si>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</si>
  <si>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</si>
  <si>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</si>
  <si>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</si>
  <si>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</si>
  <si>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</si>
  <si>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</si>
  <si>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</si>
  <si>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</si>
  <si>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</si>
  <si>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</si>
  <si>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</si>
  <si>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</si>
  <si>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</si>
  <si>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</si>
  <si>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</si>
  <si>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</si>
  <si>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</si>
  <si>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</si>
  <si>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</si>
  <si>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</si>
  <si>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</si>
  <si>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</si>
  <si>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</si>
  <si>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</si>
  <si>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</si>
  <si>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</si>
  <si>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</si>
  <si>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</si>
  <si>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</si>
  <si>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</si>
  <si>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</si>
  <si>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</si>
  <si>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</si>
  <si>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</si>
  <si>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</si>
  <si>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</si>
  <si>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</si>
  <si>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</si>
  <si>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</si>
  <si>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</si>
  <si>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</si>
  <si>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</si>
  <si>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</si>
  <si>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</si>
  <si>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</si>
  <si>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</si>
  <si>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</si>
  <si>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</si>
  <si>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</si>
  <si>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</si>
  <si>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</si>
  <si>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</si>
  <si>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</si>
  <si>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</si>
  <si>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</si>
  <si>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</si>
  <si>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</si>
  <si>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</si>
  <si>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</si>
  <si>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</si>
  <si>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</si>
  <si>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</si>
  <si>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</si>
  <si>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</si>
  <si>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</si>
  <si>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</si>
  <si>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</si>
  <si>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</si>
  <si>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</si>
  <si>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</si>
  <si>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</si>
  <si>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</si>
  <si>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</si>
  <si>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</si>
  <si>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</si>
  <si>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</si>
  <si>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</si>
  <si>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</si>
  <si>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</si>
  <si>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</si>
  <si>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</si>
  <si>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</si>
  <si>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</si>
  <si>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</si>
  <si>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</si>
  <si>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</si>
  <si>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</si>
  <si>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</si>
  <si>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</si>
  <si>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</si>
  <si>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</si>
  <si>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</si>
  <si>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</si>
  <si>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</si>
  <si>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</si>
  <si>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</si>
  <si>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</si>
  <si>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</si>
  <si>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</si>
  <si>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</si>
  <si>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</si>
  <si>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</si>
  <si>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</si>
  <si>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</si>
  <si>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</si>
  <si>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</si>
  <si>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</si>
  <si>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</si>
  <si>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</si>
  <si>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</si>
  <si>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</si>
  <si>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</si>
  <si>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</si>
  <si>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</si>
  <si>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</si>
  <si>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</si>
  <si>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</si>
  <si>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</si>
  <si>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</si>
  <si>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</si>
  <si>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</si>
  <si>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</si>
  <si>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</si>
  <si>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</si>
  <si>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</si>
  <si>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</si>
  <si>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</si>
  <si>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</si>
  <si>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</si>
  <si>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</si>
  <si>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</si>
  <si>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</si>
  <si>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</si>
  <si>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</si>
  <si>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</si>
  <si>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</si>
  <si>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</si>
  <si>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</si>
  <si>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</si>
  <si>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</si>
  <si>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</si>
  <si>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</si>
  <si>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</si>
  <si>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</si>
  <si>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</si>
  <si>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</si>
  <si>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</si>
  <si>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</si>
  <si>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</si>
  <si>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</si>
  <si>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</si>
  <si>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</si>
  <si>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</si>
  <si>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</si>
  <si>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</si>
  <si>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</si>
  <si>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</si>
  <si>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</si>
  <si>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</si>
  <si>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</si>
  <si>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</si>
  <si>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</si>
  <si>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</si>
  <si>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</si>
  <si>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</si>
  <si>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</si>
  <si>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</si>
  <si>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</si>
  <si>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</si>
  <si>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</si>
  <si>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</si>
  <si>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</si>
  <si>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</si>
  <si>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</si>
  <si>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</si>
  <si>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</si>
  <si>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</si>
  <si>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</si>
  <si>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</si>
  <si>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</si>
  <si>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</si>
  <si>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</si>
  <si>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</si>
  <si>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</si>
  <si>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</si>
  <si>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</si>
  <si>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</si>
  <si>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</si>
  <si>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</si>
  <si>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</si>
  <si>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</si>
  <si>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</si>
  <si>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</si>
  <si>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</si>
  <si>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</si>
  <si>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</si>
  <si>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</si>
  <si>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</si>
  <si>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</si>
  <si>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</si>
  <si>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</si>
  <si>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</si>
  <si>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</si>
  <si>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</si>
  <si>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</si>
  <si>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</si>
  <si>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</si>
  <si>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</si>
  <si>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</si>
  <si>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</si>
  <si>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</si>
  <si>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</si>
  <si>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</si>
  <si>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</si>
  <si>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</si>
  <si>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</si>
  <si>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</si>
  <si>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</si>
  <si>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</si>
  <si>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</si>
  <si>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</si>
  <si>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</si>
  <si>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</si>
  <si>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</si>
  <si>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</si>
  <si>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</si>
  <si>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</si>
  <si>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</si>
  <si>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</si>
  <si>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</si>
  <si>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</si>
  <si>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</si>
  <si>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</si>
  <si>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</si>
  <si>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</si>
  <si>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</si>
  <si>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</si>
  <si>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</si>
  <si>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</si>
  <si>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</si>
  <si>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</si>
  <si>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</si>
  <si>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</si>
  <si>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</si>
  <si>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</si>
  <si>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</si>
  <si>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</si>
  <si>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</si>
  <si>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</si>
  <si>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</si>
  <si>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</si>
  <si>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</si>
  <si>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</si>
  <si>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</si>
  <si>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</si>
  <si>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</si>
  <si>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</si>
  <si>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</si>
  <si>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</si>
  <si>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</si>
  <si>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</si>
  <si>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</si>
  <si>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</si>
  <si>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</si>
  <si>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</si>
  <si>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</si>
  <si>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</si>
  <si>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</si>
  <si>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</si>
  <si>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</si>
  <si>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</si>
  <si>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</si>
  <si>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</si>
  <si>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</si>
  <si>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</si>
  <si>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</si>
  <si>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</si>
  <si>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</si>
  <si>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</si>
  <si>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</si>
  <si>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</si>
  <si>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</si>
  <si>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</si>
  <si>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</si>
  <si>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</si>
  <si>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</si>
  <si>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</si>
  <si>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</si>
  <si>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</si>
  <si>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</si>
  <si>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</si>
  <si>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</si>
  <si>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</si>
  <si>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</si>
  <si>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</si>
  <si>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</si>
  <si>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</si>
  <si>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</si>
  <si>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</si>
  <si>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</si>
  <si>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</si>
  <si>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</si>
  <si>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</si>
  <si>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</si>
  <si>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</si>
  <si>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</si>
  <si>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</si>
  <si>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</si>
  <si>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</si>
  <si>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</si>
  <si>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</si>
  <si>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</si>
  <si>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</si>
  <si>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</si>
  <si>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</si>
  <si>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</si>
  <si>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</si>
  <si>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</si>
  <si>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</si>
  <si>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</si>
  <si>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</si>
  <si>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</si>
  <si>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</si>
  <si>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</si>
  <si>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</si>
  <si>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</si>
  <si>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</si>
  <si>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</si>
  <si>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</si>
  <si>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</si>
  <si>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</si>
  <si>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</si>
  <si>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</si>
  <si>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</si>
  <si>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</si>
  <si>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</si>
  <si>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</si>
  <si>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</si>
  <si>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</si>
  <si>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</si>
  <si>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</si>
  <si>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</si>
  <si>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</si>
  <si>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</si>
  <si>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</si>
  <si>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</si>
  <si>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</si>
  <si>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</si>
  <si>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</si>
  <si>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</si>
  <si>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</si>
  <si>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</si>
  <si>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</si>
  <si>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</si>
  <si>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</si>
  <si>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</si>
  <si>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</si>
  <si>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</si>
  <si>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</si>
  <si>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</si>
  <si>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</si>
  <si>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</si>
  <si>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</si>
  <si>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</si>
  <si>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</si>
  <si>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</si>
  <si>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</si>
  <si>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</si>
  <si>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</si>
  <si>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</si>
  <si>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</si>
  <si>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</si>
  <si>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</si>
  <si>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</si>
  <si>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</si>
  <si>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</si>
  <si>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</si>
  <si>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</si>
  <si>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</si>
  <si>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</si>
  <si>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</si>
  <si>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</si>
  <si>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</si>
  <si>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</si>
  <si>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</si>
  <si>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</si>
  <si>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</si>
  <si>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</si>
  <si>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</si>
  <si>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</si>
  <si>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</si>
  <si>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</si>
  <si>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</si>
  <si>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</si>
  <si>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</si>
  <si>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</si>
  <si>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</si>
  <si>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</si>
  <si>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</si>
  <si>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</si>
  <si>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</si>
  <si>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</si>
  <si>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</si>
  <si>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</si>
  <si>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</si>
  <si>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</si>
  <si>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</si>
  <si>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</si>
  <si>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</si>
  <si>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</si>
  <si>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</si>
  <si>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</si>
  <si>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</si>
  <si>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</si>
  <si>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</si>
  <si>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</si>
  <si>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</si>
  <si>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</si>
  <si>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</si>
  <si>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</si>
  <si>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</si>
  <si>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</si>
  <si>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</si>
  <si>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</si>
  <si>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</si>
  <si>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</si>
  <si>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</si>
  <si>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</si>
  <si>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</si>
  <si>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</si>
  <si>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</si>
  <si>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</si>
  <si>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</si>
  <si>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</si>
  <si>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</si>
  <si>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</si>
  <si>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</si>
  <si>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</si>
  <si>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</si>
  <si>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</si>
  <si>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</si>
  <si>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</si>
  <si>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</si>
  <si>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</si>
  <si>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</si>
  <si>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</si>
  <si>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</si>
  <si>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</si>
  <si>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</si>
  <si>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</si>
  <si>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</si>
  <si>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</si>
  <si>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</si>
  <si>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</si>
  <si>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</si>
  <si>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</si>
  <si>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</si>
  <si>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</si>
  <si>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</si>
  <si>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</si>
  <si>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</si>
  <si>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</si>
  <si>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</si>
  <si>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</si>
  <si>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</si>
  <si>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</si>
  <si>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</si>
  <si>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</si>
  <si>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</si>
  <si>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</si>
  <si>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</si>
  <si>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</si>
  <si>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</si>
  <si>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</si>
  <si>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</si>
  <si>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</si>
  <si>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</si>
  <si>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</si>
  <si>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</si>
  <si>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</si>
  <si>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</si>
  <si>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</si>
  <si>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</si>
  <si>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</si>
  <si>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</si>
  <si>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</si>
  <si>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</si>
  <si>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</si>
  <si>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</si>
  <si>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</si>
  <si>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</si>
  <si>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</si>
  <si>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</si>
  <si>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</si>
  <si>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</si>
  <si>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</si>
  <si>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</si>
  <si>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</si>
  <si>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</si>
  <si>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</si>
  <si>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</si>
  <si>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</si>
  <si>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</si>
  <si>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</si>
  <si>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</si>
  <si>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</si>
  <si>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</si>
  <si>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</si>
  <si>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</si>
  <si>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</si>
  <si>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</si>
  <si>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</si>
  <si>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</si>
  <si>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</si>
  <si>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</si>
  <si>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</si>
  <si>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</si>
  <si>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</si>
  <si>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</si>
  <si>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</si>
  <si>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</si>
  <si>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</si>
  <si>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</si>
  <si>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</si>
  <si>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</si>
  <si>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</si>
  <si>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</si>
  <si>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</si>
  <si>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</si>
  <si>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</si>
  <si>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</si>
  <si>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</si>
  <si>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</si>
  <si>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</si>
  <si>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</si>
  <si>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</si>
  <si>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</si>
  <si>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</si>
  <si>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</si>
  <si>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</si>
  <si>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</si>
  <si>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</si>
  <si>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</si>
  <si>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</si>
  <si>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</si>
  <si>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</si>
  <si>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</si>
  <si>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</si>
  <si>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</si>
  <si>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</si>
  <si>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</si>
  <si>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</si>
  <si>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</si>
  <si>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</si>
  <si>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</si>
  <si>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</si>
  <si>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</si>
  <si>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</si>
  <si>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</si>
  <si>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</si>
  <si>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</si>
  <si>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</si>
  <si>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</si>
  <si>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</si>
  <si>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</si>
  <si>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</si>
  <si>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</si>
  <si>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</si>
  <si>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</si>
  <si>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</si>
  <si>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</si>
  <si>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</si>
  <si>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</si>
  <si>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</si>
  <si>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</si>
  <si>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</si>
  <si>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</si>
  <si>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</si>
  <si>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</si>
  <si>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</si>
  <si>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</si>
  <si>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</si>
  <si>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</si>
  <si>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</si>
  <si>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</si>
  <si>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</si>
  <si>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</si>
  <si>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</si>
  <si>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</si>
  <si>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</si>
  <si>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</si>
  <si>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</si>
  <si>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</si>
  <si>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</si>
  <si>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</si>
  <si>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</si>
  <si>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</si>
  <si>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</si>
  <si>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</si>
  <si>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</si>
  <si>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</si>
  <si>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</si>
  <si>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</si>
  <si>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</si>
  <si>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</si>
  <si>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</si>
  <si>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</si>
  <si>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</si>
  <si>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</si>
  <si>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</si>
  <si>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</si>
  <si>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</si>
  <si>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</si>
  <si>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</si>
  <si>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</si>
  <si>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</si>
  <si>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</si>
  <si>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</si>
  <si>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</si>
  <si>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</si>
  <si>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</si>
  <si>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</si>
  <si>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</si>
  <si>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</si>
  <si>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</si>
  <si>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</si>
  <si>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</si>
  <si>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</si>
  <si>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</si>
  <si>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</si>
  <si>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</si>
  <si>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</si>
  <si>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</si>
  <si>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</si>
  <si>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</si>
  <si>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</si>
  <si>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</si>
  <si>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</si>
  <si>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</si>
  <si>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</si>
  <si>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</si>
  <si>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</si>
  <si>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</si>
  <si>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</si>
  <si>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</si>
  <si>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</si>
  <si>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</si>
  <si>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</si>
  <si>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</si>
  <si>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</si>
  <si>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</si>
  <si>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</si>
  <si>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</si>
  <si>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</si>
  <si>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</si>
  <si>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</si>
  <si>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</si>
  <si>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</si>
  <si>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</si>
  <si>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</si>
  <si>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</si>
  <si>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</si>
  <si>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</si>
  <si>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</si>
  <si>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</si>
  <si>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</si>
  <si>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</si>
  <si>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</si>
  <si>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</si>
  <si>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</si>
  <si>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</si>
  <si>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</si>
  <si>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</si>
  <si>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</si>
  <si>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</si>
  <si>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</si>
  <si>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</si>
  <si>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</si>
  <si>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</si>
  <si>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</si>
  <si>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</si>
  <si>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</si>
  <si>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</si>
  <si>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</si>
  <si>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</si>
  <si>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</si>
  <si>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</si>
  <si>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</si>
  <si>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</si>
  <si>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</si>
  <si>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</si>
  <si>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</si>
  <si>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</si>
  <si>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</si>
  <si>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</si>
  <si>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</si>
  <si>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</si>
  <si>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</si>
  <si>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</si>
  <si>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</si>
  <si>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</si>
  <si>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</si>
  <si>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</si>
  <si>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</si>
  <si>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</si>
  <si>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</si>
  <si>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</si>
  <si>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</si>
  <si>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</si>
  <si>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</si>
  <si>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</si>
  <si>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</si>
  <si>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</si>
  <si>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</si>
  <si>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</si>
  <si>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</si>
  <si>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</si>
  <si>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</si>
  <si>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</si>
  <si>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</si>
  <si>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</si>
  <si>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</si>
  <si>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</si>
  <si>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</si>
  <si>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</si>
  <si>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</si>
  <si>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</si>
  <si>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</si>
  <si>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</si>
  <si>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</si>
  <si>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</si>
  <si>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</si>
  <si>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</si>
  <si>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</si>
  <si>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</si>
  <si>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</si>
  <si>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</si>
  <si>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</si>
  <si>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</si>
  <si>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</si>
  <si>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</si>
  <si>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</si>
  <si>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</si>
  <si>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</si>
  <si>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</si>
  <si>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</si>
  <si>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</si>
  <si>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</si>
  <si>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</si>
  <si>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</si>
  <si>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</si>
  <si>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</si>
  <si>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</si>
  <si>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</si>
  <si>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</si>
  <si>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</si>
  <si>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</si>
  <si>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</si>
  <si>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</si>
  <si>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</si>
  <si>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</si>
  <si>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</si>
  <si>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</si>
  <si>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</si>
  <si>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</si>
  <si>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</si>
  <si>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</si>
  <si>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</si>
  <si>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</si>
  <si>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</si>
  <si>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</si>
  <si>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</si>
  <si>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</si>
  <si>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</si>
  <si>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</si>
  <si>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</si>
  <si>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</si>
  <si>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</si>
  <si>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</si>
  <si>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</si>
  <si>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</si>
  <si>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</si>
  <si>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</si>
  <si>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</si>
  <si>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</si>
  <si>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</si>
  <si>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</si>
  <si>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</si>
  <si>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</si>
  <si>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</si>
  <si>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</si>
  <si>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</si>
  <si>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</si>
  <si>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</si>
  <si>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</si>
  <si>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</si>
  <si>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</si>
  <si>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</si>
  <si>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</si>
  <si>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</si>
  <si>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</si>
  <si>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</si>
  <si>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</si>
  <si>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</si>
  <si>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</si>
  <si>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</si>
  <si>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</si>
  <si>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</si>
  <si>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</si>
  <si>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</si>
  <si>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</si>
  <si>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</si>
  <si>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</si>
  <si>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</si>
  <si>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</si>
  <si>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</si>
  <si>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</si>
  <si>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</si>
  <si>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</si>
  <si>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</si>
  <si>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</si>
  <si>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</si>
  <si>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</si>
  <si>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</si>
  <si>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</si>
  <si>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</si>
  <si>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</si>
  <si>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</si>
  <si>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</si>
  <si>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</si>
  <si>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</si>
  <si>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</si>
  <si>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</si>
  <si>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</si>
  <si>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</si>
  <si>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</si>
  <si>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</si>
  <si>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</si>
  <si>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</si>
  <si>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</si>
  <si>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</si>
  <si>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</si>
  <si>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</si>
  <si>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</si>
  <si>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</si>
  <si>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</si>
  <si>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</si>
  <si>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</si>
  <si>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</si>
  <si>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</si>
  <si>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</si>
  <si>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</si>
  <si>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</si>
  <si>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</si>
  <si>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</si>
  <si>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</si>
  <si>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</si>
  <si>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</si>
  <si>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</si>
  <si>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</si>
  <si>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</si>
  <si>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</si>
  <si>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</si>
  <si>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</si>
  <si>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</si>
  <si>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</si>
  <si>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</si>
  <si>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</si>
  <si>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</si>
  <si>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</si>
  <si>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</si>
  <si>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</si>
  <si>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</si>
  <si>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</si>
  <si>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</si>
  <si>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</si>
  <si>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</si>
  <si>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</si>
  <si>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</si>
  <si>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</si>
  <si>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</si>
  <si>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</si>
  <si>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</si>
  <si>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</si>
  <si>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</si>
  <si>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</si>
  <si>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</si>
  <si>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</si>
  <si>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</si>
  <si>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</si>
  <si>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</si>
  <si>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</si>
  <si>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</si>
  <si>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</si>
  <si>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</si>
  <si>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</si>
  <si>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</si>
  <si>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</si>
  <si>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</si>
  <si>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</si>
  <si>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</si>
  <si>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</si>
  <si>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</si>
  <si>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</si>
  <si>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</si>
  <si>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</si>
  <si>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</si>
  <si>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</si>
  <si>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</si>
  <si>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</si>
  <si>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</si>
  <si>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</si>
  <si>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</si>
  <si>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</si>
  <si>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</si>
  <si>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</si>
  <si>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</si>
  <si>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</si>
  <si>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</si>
  <si>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</si>
  <si>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</si>
  <si>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</si>
  <si>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</si>
  <si>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</si>
  <si>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</si>
  <si>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</si>
  <si>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</si>
  <si>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</si>
  <si>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</si>
  <si>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</si>
  <si>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</si>
  <si>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</si>
  <si>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</si>
  <si>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</si>
  <si>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</si>
  <si>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</si>
  <si>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</si>
  <si>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</si>
  <si>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</si>
  <si>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</si>
  <si>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</si>
  <si>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</si>
  <si>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</si>
  <si>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</si>
  <si>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</si>
  <si>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</si>
  <si>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</si>
  <si>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</si>
  <si>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</si>
  <si>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</si>
  <si>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</si>
  <si>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</si>
  <si>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</si>
  <si>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</si>
  <si>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</si>
  <si>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</si>
  <si>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</si>
  <si>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</si>
  <si>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</si>
  <si>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</si>
  <si>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</si>
  <si>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</si>
  <si>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</si>
  <si>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</si>
  <si>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</si>
  <si>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</si>
  <si>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</si>
  <si>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</si>
  <si>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</si>
  <si>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</si>
  <si>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</si>
  <si>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</si>
  <si>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</si>
  <si>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</si>
  <si>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</si>
  <si>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</si>
  <si>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</si>
  <si>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</si>
  <si>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</si>
  <si>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</si>
  <si>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</si>
  <si>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</si>
  <si>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</si>
  <si>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</si>
  <si>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</si>
  <si>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</si>
  <si>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</si>
  <si>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</si>
  <si>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</si>
  <si>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</si>
  <si>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</si>
  <si>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</si>
  <si>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</si>
  <si>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</si>
  <si>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</si>
  <si>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</si>
  <si>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</si>
  <si>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</si>
  <si>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</si>
  <si>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</si>
  <si>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</si>
  <si>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</si>
  <si>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</si>
  <si>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</si>
  <si>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</si>
  <si>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</si>
  <si>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</si>
  <si>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</si>
  <si>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</si>
  <si>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</si>
  <si>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</si>
  <si>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</si>
  <si>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</si>
  <si>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</si>
  <si>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</si>
  <si>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</si>
  <si>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</si>
  <si>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</si>
  <si>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</si>
  <si>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</si>
  <si>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</si>
  <si>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</si>
  <si>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</si>
  <si>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</si>
  <si>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</si>
  <si>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</si>
  <si>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</si>
  <si>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</si>
  <si>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</si>
  <si>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</si>
  <si>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</si>
  <si>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</si>
  <si>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</si>
  <si>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</si>
  <si>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</si>
  <si>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</si>
  <si>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</si>
  <si>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</si>
  <si>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</si>
  <si>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</si>
  <si>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</si>
  <si>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</si>
  <si>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</si>
  <si>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</si>
  <si>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</si>
  <si>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</si>
  <si>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</si>
  <si>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</si>
  <si>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</si>
  <si>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</si>
  <si>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</si>
  <si>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</si>
  <si>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</si>
  <si>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</si>
  <si>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</si>
  <si>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</si>
  <si>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</si>
  <si>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</si>
  <si>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</si>
  <si>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</si>
  <si>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</si>
  <si>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</si>
  <si>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</si>
  <si>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</si>
  <si>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</si>
  <si>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</si>
  <si>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</si>
  <si>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</si>
  <si>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</si>
  <si>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</si>
  <si>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</si>
  <si>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</si>
  <si>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</si>
  <si>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</si>
  <si>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</si>
  <si>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</si>
  <si>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</si>
  <si>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</si>
  <si>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</si>
  <si>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</si>
  <si>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</si>
  <si>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</si>
  <si>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</si>
  <si>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</si>
  <si>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</si>
  <si>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</si>
  <si>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</si>
  <si>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</si>
  <si>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</si>
  <si>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</si>
  <si>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</si>
  <si>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</si>
  <si>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</si>
  <si>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</si>
  <si>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</si>
  <si>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</si>
  <si>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</si>
  <si>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</si>
  <si>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</si>
  <si>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</si>
  <si>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</si>
  <si>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</si>
  <si>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</si>
  <si>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</si>
  <si>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</si>
  <si>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</si>
  <si>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</si>
  <si>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</si>
  <si>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</si>
  <si>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</si>
  <si>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</si>
  <si>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</si>
  <si>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</si>
  <si>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</si>
  <si>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</si>
  <si>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</si>
  <si>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</si>
  <si>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</si>
  <si>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</si>
  <si>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</si>
  <si>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</si>
  <si>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</si>
  <si>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</si>
  <si>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</si>
  <si>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</si>
  <si>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</si>
  <si>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</si>
  <si>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</si>
  <si>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</si>
  <si>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</si>
  <si>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</si>
  <si>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</si>
  <si>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</si>
  <si>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</si>
  <si>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</si>
  <si>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</si>
  <si>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</si>
  <si>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</si>
  <si>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</si>
  <si>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</si>
  <si>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</si>
  <si>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</si>
  <si>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</si>
  <si>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</si>
  <si>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</si>
  <si>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</si>
  <si>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</si>
  <si>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</si>
  <si>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</si>
  <si>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</si>
  <si>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</si>
  <si>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</si>
  <si>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</si>
  <si>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</si>
  <si>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</si>
  <si>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</si>
  <si>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</si>
  <si>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</si>
  <si>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</si>
  <si>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</si>
  <si>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</si>
  <si>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</si>
  <si>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</si>
  <si>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</si>
  <si>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</si>
  <si>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</si>
  <si>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</si>
  <si>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</si>
  <si>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</si>
  <si>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</si>
  <si>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</si>
  <si>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</si>
  <si>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</si>
  <si>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</si>
  <si>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</si>
  <si>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</si>
  <si>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</si>
  <si>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</si>
  <si>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</si>
  <si>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</si>
  <si>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</si>
  <si>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</si>
  <si>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</si>
  <si>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</si>
  <si>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</si>
  <si>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</si>
  <si>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</si>
  <si>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</si>
  <si>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</si>
  <si>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</si>
  <si>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</si>
  <si>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</si>
  <si>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</si>
  <si>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</si>
  <si>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</si>
  <si>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</si>
  <si>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</si>
  <si>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</si>
  <si>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</si>
  <si>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</si>
  <si>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</si>
  <si>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</si>
  <si>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</si>
  <si>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</si>
  <si>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</si>
  <si>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</si>
  <si>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</si>
  <si>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</si>
  <si>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</si>
  <si>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</si>
  <si>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</si>
  <si>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</si>
  <si>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</si>
  <si>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</si>
  <si>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</si>
  <si>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</si>
  <si>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</si>
  <si>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</si>
  <si>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</si>
  <si>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</si>
  <si>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</si>
  <si>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</si>
  <si>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</si>
  <si>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</si>
  <si>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</si>
  <si>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</si>
  <si>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</si>
  <si>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</si>
  <si>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</si>
  <si>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</si>
  <si>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</si>
  <si>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</si>
  <si>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</si>
  <si>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</si>
  <si>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</si>
  <si>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</si>
  <si>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</si>
  <si>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</si>
  <si>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</si>
  <si>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</si>
  <si>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</si>
  <si>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</si>
  <si>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</si>
  <si>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</si>
  <si>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</si>
  <si>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</si>
  <si>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</si>
  <si>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</si>
  <si>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</si>
  <si>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</si>
  <si>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</si>
  <si>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</si>
  <si>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</si>
  <si>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</si>
  <si>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</si>
  <si>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</si>
  <si>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</si>
  <si>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</si>
  <si>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</si>
  <si>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</si>
  <si>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</si>
  <si>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</si>
  <si>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</si>
  <si>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</si>
  <si>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</si>
  <si>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</si>
  <si>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</si>
  <si>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</si>
  <si>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</si>
  <si>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</si>
  <si>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</si>
  <si>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</si>
  <si>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</si>
  <si>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</si>
  <si>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</si>
  <si>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</si>
  <si>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</si>
  <si>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</si>
  <si>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</si>
  <si>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</si>
  <si>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</si>
  <si>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</si>
  <si>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</si>
  <si>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</si>
  <si>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</si>
  <si>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</si>
  <si>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</si>
  <si>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</si>
  <si>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</si>
  <si>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</si>
  <si>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</si>
  <si>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</si>
  <si>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</si>
  <si>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</si>
  <si>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</si>
  <si>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</si>
  <si>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</si>
  <si>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</si>
  <si>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</si>
  <si>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</si>
  <si>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</si>
  <si>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</si>
  <si>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</si>
  <si>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</si>
  <si>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</si>
  <si>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</si>
  <si>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</si>
  <si>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</si>
  <si>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</si>
  <si>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</si>
  <si>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</si>
  <si>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</si>
  <si>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</si>
  <si>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</si>
  <si>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</si>
  <si>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</si>
  <si>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</si>
  <si>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</si>
  <si>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</si>
  <si>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</si>
  <si>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</si>
  <si>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</si>
  <si>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</si>
  <si>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</si>
  <si>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</si>
  <si>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</si>
  <si>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</si>
  <si>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</si>
  <si>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</si>
  <si>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</si>
  <si>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</si>
  <si>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</si>
  <si>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</si>
  <si>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</si>
  <si>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</si>
  <si>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</si>
  <si>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</si>
  <si>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</si>
  <si>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</si>
  <si>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</si>
  <si>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</si>
  <si>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</si>
  <si>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</si>
  <si>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</si>
  <si>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</si>
  <si>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</si>
  <si>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</si>
  <si>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</si>
  <si>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</si>
  <si>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</si>
  <si>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</si>
  <si>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</si>
  <si>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</si>
  <si>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</si>
  <si>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</si>
  <si>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</si>
  <si>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</si>
  <si>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</si>
  <si>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</si>
  <si>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</si>
  <si>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</si>
  <si>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</si>
  <si>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</si>
  <si>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</si>
  <si>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</si>
  <si>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</si>
  <si>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</si>
  <si>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</si>
  <si>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</si>
  <si>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</si>
  <si>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</si>
  <si>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</si>
  <si>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</si>
  <si>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</si>
  <si>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</si>
  <si>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</si>
  <si>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</si>
  <si>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</si>
  <si>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</si>
  <si>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</si>
  <si>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</si>
  <si>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</si>
  <si>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</si>
  <si>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</si>
  <si>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</si>
  <si>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</si>
  <si>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</si>
  <si>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</si>
  <si>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</si>
  <si>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</si>
  <si>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</si>
  <si>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</si>
  <si>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</si>
  <si>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</si>
  <si>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</si>
  <si>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</si>
  <si>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</si>
  <si>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</si>
  <si>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</si>
  <si>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</si>
  <si>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</si>
  <si>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</si>
  <si>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</si>
  <si>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</si>
  <si>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</si>
  <si>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</si>
  <si>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</si>
  <si>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</si>
  <si>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</si>
  <si>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</si>
  <si>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</si>
  <si>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</si>
  <si>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</si>
  <si>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</si>
  <si>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</si>
  <si>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</si>
  <si>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</si>
  <si>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</si>
  <si>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</si>
  <si>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</si>
  <si>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</si>
  <si>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</si>
  <si>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</si>
  <si>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</si>
  <si>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</si>
  <si>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</si>
  <si>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</si>
  <si>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</si>
  <si>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</si>
  <si>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</si>
  <si>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</si>
  <si>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</si>
  <si>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</si>
  <si>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</si>
  <si>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</si>
  <si>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</si>
  <si>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</si>
  <si>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</si>
  <si>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</si>
  <si>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</si>
  <si>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</si>
  <si>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</si>
  <si>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</si>
  <si>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</si>
  <si>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</si>
  <si>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</si>
  <si>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</si>
  <si>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</si>
  <si>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</si>
  <si>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</si>
  <si>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</si>
  <si>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</si>
  <si>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</si>
  <si>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</si>
  <si>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</si>
  <si>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</si>
  <si>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</si>
  <si>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</si>
  <si>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</si>
  <si>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</si>
  <si>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</si>
  <si>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</si>
  <si>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</si>
  <si>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</si>
  <si>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</si>
  <si>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</si>
  <si>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</si>
  <si>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</si>
  <si>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</si>
  <si>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</si>
  <si>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</si>
  <si>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</si>
  <si>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</si>
  <si>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</si>
  <si>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</si>
  <si>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</si>
  <si>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</si>
  <si>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</si>
  <si>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</si>
  <si>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</si>
  <si>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</si>
  <si>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</si>
  <si>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</si>
  <si>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</si>
  <si>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</si>
  <si>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</si>
  <si>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</si>
  <si>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</si>
  <si>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</si>
  <si>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</si>
  <si>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</si>
  <si>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</si>
  <si>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</si>
  <si>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</si>
  <si>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</si>
  <si>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</si>
  <si>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</si>
  <si>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</si>
  <si>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</si>
  <si>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</si>
  <si>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</si>
  <si>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</si>
  <si>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</si>
  <si>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</si>
  <si>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</si>
  <si>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</si>
  <si>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</si>
  <si>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</si>
  <si>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</si>
  <si>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</si>
  <si>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</si>
  <si>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</si>
  <si>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</si>
  <si>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</si>
  <si>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</si>
  <si>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</si>
  <si>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</si>
  <si>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</si>
  <si>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</si>
  <si>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</si>
  <si>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</si>
  <si>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</si>
  <si>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</si>
  <si>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</si>
  <si>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</si>
  <si>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</si>
  <si>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</si>
  <si>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</si>
  <si>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</si>
  <si>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</si>
  <si>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</si>
  <si>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</si>
  <si>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</si>
  <si>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</si>
  <si>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</si>
  <si>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</si>
  <si>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</si>
  <si>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</si>
  <si>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</si>
  <si>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</si>
  <si>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</si>
  <si>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</si>
  <si>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</si>
  <si>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</si>
  <si>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</si>
  <si>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</si>
  <si>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</si>
  <si>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</si>
  <si>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</si>
  <si>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</si>
  <si>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</si>
  <si>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</si>
  <si>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</si>
  <si>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</si>
  <si>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</si>
  <si>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</si>
  <si>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</si>
  <si>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</si>
  <si>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</si>
  <si>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</si>
  <si>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</si>
  <si>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</si>
  <si>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</si>
  <si>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</si>
  <si>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</si>
  <si>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</si>
  <si>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</si>
  <si>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</si>
  <si>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</si>
  <si>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</si>
  <si>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</si>
  <si>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</si>
  <si>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</si>
  <si>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</si>
  <si>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</si>
  <si>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</si>
  <si>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</si>
  <si>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</si>
  <si>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</si>
  <si>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</si>
  <si>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</si>
  <si>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</si>
  <si>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</si>
  <si>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</si>
  <si>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</si>
  <si>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</si>
  <si>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</si>
  <si>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</si>
  <si>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</si>
  <si>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</si>
  <si>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</si>
  <si>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</si>
  <si>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</si>
  <si>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</si>
  <si>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</si>
  <si>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</si>
  <si>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</si>
  <si>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</si>
  <si>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</si>
  <si>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</si>
  <si>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</si>
  <si>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</si>
  <si>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</si>
  <si>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</si>
  <si>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</si>
  <si>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</si>
  <si>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</si>
  <si>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</si>
  <si>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</si>
  <si>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</si>
  <si>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</si>
  <si>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</si>
  <si>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</si>
  <si>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</si>
  <si>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</si>
  <si>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</si>
  <si>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</si>
  <si>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</si>
  <si>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</si>
  <si>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</si>
  <si>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</si>
  <si>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</si>
  <si>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</si>
  <si>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</si>
  <si>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</si>
  <si>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</si>
  <si>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</si>
  <si>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</si>
  <si>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</si>
  <si>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</si>
  <si>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</si>
  <si>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</si>
  <si>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</si>
  <si>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</si>
  <si>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</si>
  <si>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</si>
  <si>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</si>
  <si>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</si>
  <si>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</si>
  <si>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</si>
  <si>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</si>
  <si>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</si>
  <si>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</si>
  <si>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</si>
  <si>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</si>
  <si>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</si>
  <si>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</si>
  <si>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</si>
  <si>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</si>
  <si>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</si>
  <si>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</si>
  <si>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</si>
  <si>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</si>
  <si>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</si>
  <si>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</si>
  <si>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</si>
  <si>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</si>
  <si>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</si>
  <si>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</si>
  <si>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</si>
  <si>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</si>
  <si>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</si>
  <si>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</si>
  <si>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</si>
  <si>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</si>
  <si>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</si>
  <si>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</si>
  <si>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</si>
  <si>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</si>
  <si>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</si>
  <si>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</si>
  <si>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</si>
  <si>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</si>
  <si>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</si>
  <si>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</si>
  <si>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</si>
  <si>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</si>
  <si>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</si>
  <si>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</si>
  <si>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</si>
  <si>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</si>
  <si>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</si>
  <si>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</si>
  <si>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</si>
  <si>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</si>
  <si>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</si>
  <si>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</si>
  <si>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</si>
  <si>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</si>
  <si>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</si>
  <si>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</si>
  <si>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</si>
  <si>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</si>
  <si>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</si>
  <si>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</si>
  <si>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</si>
  <si>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</si>
  <si>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</si>
  <si>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</si>
  <si>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</si>
  <si>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</si>
  <si>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</si>
  <si>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</si>
  <si>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</si>
  <si>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</si>
  <si>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</si>
  <si>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</si>
  <si>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</si>
  <si>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</si>
  <si>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</si>
  <si>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</si>
  <si>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</si>
  <si>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</si>
  <si>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</si>
  <si>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</si>
  <si>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</si>
  <si>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</si>
  <si>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</si>
  <si>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</si>
  <si>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</si>
  <si>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</si>
  <si>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</si>
  <si>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</si>
  <si>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</si>
  <si>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</si>
  <si>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</si>
  <si>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</si>
  <si>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</si>
  <si>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</si>
  <si>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</si>
  <si>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</si>
  <si>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</si>
  <si>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</si>
  <si>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</si>
  <si>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</si>
  <si>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</si>
  <si>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</si>
  <si>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</si>
  <si>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</si>
  <si>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</si>
  <si>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</si>
  <si>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</si>
  <si>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</si>
  <si>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</si>
  <si>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</si>
  <si>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</si>
  <si>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</si>
  <si>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</si>
  <si>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</si>
  <si>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</si>
  <si>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</si>
  <si>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</si>
  <si>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</si>
  <si>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</si>
  <si>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</si>
  <si>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</si>
  <si>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</si>
  <si>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</si>
  <si>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</si>
  <si>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</si>
  <si>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</si>
  <si>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</si>
  <si>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</si>
  <si>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</si>
  <si>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</si>
  <si>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</si>
  <si>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</si>
  <si>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</si>
  <si>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</si>
  <si>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</si>
  <si>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</si>
  <si>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</si>
  <si>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</si>
  <si>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</si>
  <si>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</si>
  <si>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</si>
  <si>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</si>
  <si>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</si>
  <si>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</si>
  <si>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</si>
  <si>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</si>
  <si>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</si>
  <si>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</si>
  <si>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</si>
  <si>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</si>
  <si>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</si>
  <si>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</si>
  <si>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</si>
  <si>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</si>
  <si>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</si>
  <si>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</si>
  <si>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</si>
  <si>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</si>
  <si>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</si>
  <si>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</si>
  <si>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</si>
  <si>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</si>
  <si>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</si>
  <si>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</si>
  <si>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</si>
  <si>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</si>
  <si>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</si>
  <si>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</si>
  <si>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</si>
  <si>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</si>
  <si>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</si>
  <si>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</si>
  <si>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</si>
  <si>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</si>
  <si>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</si>
  <si>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</si>
  <si>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</si>
  <si>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</si>
  <si>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</si>
  <si>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</si>
  <si>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</si>
  <si>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</si>
  <si>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</si>
  <si>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</si>
  <si>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</si>
  <si>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</si>
  <si>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</si>
  <si>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</si>
  <si>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</si>
  <si>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</si>
  <si>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</si>
  <si>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</si>
  <si>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</si>
  <si>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</si>
  <si>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</si>
  <si>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</si>
  <si>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</si>
  <si>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</si>
  <si>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</si>
  <si>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</si>
  <si>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</si>
  <si>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</si>
  <si>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</si>
  <si>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</si>
  <si>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</si>
  <si>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</si>
  <si>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</si>
  <si>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</si>
  <si>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</si>
  <si>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</si>
  <si>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</si>
  <si>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</si>
  <si>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</si>
  <si>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</si>
  <si>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</si>
  <si>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</si>
  <si>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</si>
  <si>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</si>
  <si>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</si>
  <si>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</si>
  <si>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</si>
  <si>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</si>
  <si>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</si>
  <si>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</si>
  <si>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</si>
  <si>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</si>
  <si>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</si>
  <si>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</si>
  <si>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</si>
  <si>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</si>
  <si>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</si>
  <si>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</si>
  <si>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</si>
  <si>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</si>
  <si>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</si>
  <si>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</si>
  <si>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</si>
  <si>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</si>
  <si>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</si>
  <si>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</si>
  <si>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</si>
  <si>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</si>
  <si>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</si>
  <si>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</si>
  <si>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</si>
  <si>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</si>
  <si>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</si>
  <si>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</si>
  <si>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</si>
  <si>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</si>
  <si>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</si>
  <si>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</si>
  <si>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</si>
  <si>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</si>
  <si>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</si>
  <si>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</si>
  <si>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</si>
  <si>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</si>
  <si>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</si>
  <si>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</si>
  <si>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</si>
  <si>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</si>
  <si>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</si>
  <si>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</si>
  <si>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</si>
  <si>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</si>
  <si>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</si>
  <si>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</si>
  <si>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</si>
  <si>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</si>
  <si>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</si>
  <si>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</si>
  <si>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</si>
  <si>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</si>
  <si>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</si>
  <si>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</si>
  <si>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</si>
  <si>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</si>
  <si>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</si>
  <si>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</si>
  <si>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</si>
  <si>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</si>
  <si>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</si>
  <si>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</si>
  <si>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</si>
  <si>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</si>
  <si>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</si>
  <si>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</si>
  <si>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</si>
  <si>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</si>
  <si>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</si>
  <si>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</si>
  <si>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</si>
  <si>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</si>
  <si>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</si>
  <si>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</si>
  <si>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</si>
  <si>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</si>
  <si>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</si>
  <si>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</si>
  <si>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</si>
  <si>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</si>
  <si>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</si>
  <si>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</si>
  <si>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</si>
  <si>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</si>
  <si>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</si>
  <si>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</si>
  <si>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</si>
  <si>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</si>
  <si>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</si>
  <si>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</si>
  <si>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</si>
  <si>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</si>
  <si>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</si>
  <si>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</si>
  <si>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</si>
  <si>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</si>
  <si>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</si>
  <si>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</si>
  <si>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</si>
  <si>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</si>
  <si>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</si>
  <si>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</si>
  <si>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</si>
  <si>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</si>
  <si>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</si>
  <si>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</si>
  <si>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</si>
  <si>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</si>
  <si>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</si>
  <si>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</si>
  <si>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</si>
  <si>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</si>
  <si>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</si>
  <si>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</si>
  <si>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</si>
  <si>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</si>
  <si>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</si>
  <si>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</si>
  <si>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</si>
  <si>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</si>
  <si>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</si>
  <si>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</si>
  <si>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</si>
  <si>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</si>
  <si>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</si>
  <si>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</si>
  <si>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</si>
  <si>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</si>
  <si>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</si>
  <si>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</si>
  <si>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</si>
  <si>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</si>
  <si>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</si>
  <si>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</si>
  <si>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</si>
  <si>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</si>
  <si>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</si>
  <si>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</si>
  <si>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</si>
  <si>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</si>
  <si>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</si>
  <si>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</si>
  <si>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</si>
  <si>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</si>
  <si>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</si>
  <si>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</si>
  <si>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</si>
  <si>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</si>
  <si>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</si>
  <si>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</si>
  <si>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</si>
  <si>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</si>
  <si>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</si>
  <si>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</si>
  <si>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</si>
  <si>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</si>
  <si>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</si>
  <si>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</si>
  <si>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</si>
  <si>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</si>
  <si>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</si>
  <si>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</si>
  <si>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</si>
  <si>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</si>
  <si>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</si>
  <si>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</si>
  <si>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</si>
  <si>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</si>
  <si>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</si>
  <si>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</si>
  <si>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</si>
  <si>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</si>
  <si>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</si>
  <si>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</si>
  <si>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</si>
  <si>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</si>
  <si>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</si>
  <si>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</si>
  <si>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</si>
  <si>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</si>
  <si>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</si>
  <si>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</si>
  <si>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</si>
  <si>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</si>
  <si>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</si>
  <si>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</si>
  <si>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</si>
  <si>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</si>
  <si>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</si>
  <si>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</si>
  <si>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</si>
  <si>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</si>
  <si>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</si>
  <si>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</si>
  <si>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</si>
  <si>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</si>
  <si>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</si>
  <si>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</si>
  <si>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</si>
  <si>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</si>
  <si>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</si>
  <si>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</si>
  <si>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</si>
  <si>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</si>
  <si>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</si>
  <si>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</si>
  <si>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</si>
  <si>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</si>
  <si>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</si>
  <si>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</si>
  <si>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</si>
  <si>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</si>
  <si>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</si>
  <si>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</si>
  <si>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</si>
  <si>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</si>
  <si>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</si>
  <si>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</si>
  <si>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</si>
  <si>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</si>
  <si>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</si>
  <si>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</si>
  <si>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</si>
  <si>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</si>
  <si>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</si>
  <si>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</si>
  <si>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</si>
  <si>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</si>
  <si>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</si>
  <si>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</si>
  <si>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</si>
  <si>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</si>
  <si>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</si>
  <si>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</si>
  <si>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</si>
  <si>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</si>
  <si>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</si>
  <si>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</si>
  <si>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</si>
  <si>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</si>
  <si>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</si>
  <si>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</si>
  <si>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</si>
  <si>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</si>
  <si>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</si>
  <si>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</si>
  <si>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</si>
  <si>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</si>
  <si>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</si>
  <si>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</si>
  <si>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</si>
  <si>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</si>
  <si>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</si>
  <si>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</si>
  <si>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</si>
  <si>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</si>
  <si>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</si>
  <si>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</si>
  <si>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</si>
  <si>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</si>
  <si>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</si>
  <si>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</si>
  <si>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</si>
  <si>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</si>
  <si>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</si>
  <si>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</si>
  <si>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</si>
  <si>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</si>
  <si>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</si>
  <si>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</si>
  <si>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</si>
  <si>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</si>
  <si>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</si>
  <si>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</si>
  <si>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</si>
  <si>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</si>
  <si>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</si>
  <si>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</si>
  <si>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</si>
  <si>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</si>
  <si>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</si>
  <si>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</si>
  <si>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</si>
  <si>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</si>
  <si>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</si>
  <si>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</si>
  <si>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</si>
  <si>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</si>
  <si>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</si>
  <si>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</si>
  <si>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</si>
  <si>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</si>
  <si>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</si>
  <si>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</si>
  <si>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</si>
  <si>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</si>
  <si>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</si>
  <si>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</si>
  <si>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</si>
  <si>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</si>
  <si>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</si>
  <si>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</si>
  <si>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</si>
  <si>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</si>
  <si>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</si>
  <si>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</si>
  <si>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</si>
  <si>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</si>
  <si>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</si>
  <si>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</si>
  <si>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</si>
  <si>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</si>
  <si>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</si>
  <si>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</si>
  <si>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</si>
  <si>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</si>
  <si>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</si>
  <si>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</si>
  <si>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</si>
  <si>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</si>
  <si>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</si>
  <si>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</si>
  <si>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</si>
  <si>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</si>
  <si>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</si>
  <si>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</si>
  <si>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</si>
  <si>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</si>
  <si>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</si>
  <si>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</si>
  <si>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</si>
  <si>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</si>
  <si>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</si>
  <si>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</si>
  <si>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</si>
  <si>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</si>
  <si>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</si>
  <si>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</si>
  <si>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</si>
  <si>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</si>
  <si>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</si>
  <si>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</si>
  <si>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</si>
  <si>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</si>
  <si>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</si>
  <si>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</si>
  <si>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</si>
  <si>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</si>
  <si>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</si>
  <si>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</si>
  <si>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</si>
  <si>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</si>
  <si>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</si>
  <si>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</si>
  <si>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</si>
  <si>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</si>
  <si>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</si>
  <si>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</si>
  <si>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</si>
  <si>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</si>
  <si>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</si>
  <si>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</si>
  <si>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</si>
  <si>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</si>
  <si>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</si>
  <si>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</si>
  <si>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</si>
  <si>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</si>
  <si>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</si>
  <si>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</si>
  <si>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</si>
  <si>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</si>
  <si>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</si>
  <si>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</si>
  <si>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</si>
  <si>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</si>
  <si>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</si>
  <si>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</si>
  <si>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</si>
  <si>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</si>
  <si>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</si>
  <si>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</si>
  <si>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</si>
  <si>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</si>
  <si>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</si>
  <si>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</si>
  <si>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</si>
  <si>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</si>
  <si>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</si>
  <si>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</si>
  <si>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</si>
  <si>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</si>
  <si>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</si>
  <si>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</si>
  <si>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</si>
  <si>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</si>
  <si>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</si>
  <si>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</si>
  <si>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</si>
  <si>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</si>
  <si>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</si>
  <si>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</si>
  <si>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</si>
  <si>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</si>
  <si>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</si>
  <si>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</si>
  <si>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</si>
  <si>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</si>
  <si>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</si>
  <si>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</si>
  <si>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</si>
  <si>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</si>
  <si>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</si>
  <si>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</si>
  <si>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</si>
  <si>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</si>
  <si>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</si>
  <si>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</si>
  <si>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</si>
  <si>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</si>
  <si>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</si>
  <si>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</si>
  <si>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</si>
  <si>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</si>
  <si>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</si>
  <si>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</si>
  <si>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</si>
  <si>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</si>
  <si>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</si>
  <si>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</si>
  <si>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</si>
  <si>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</si>
  <si>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</si>
  <si>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</si>
  <si>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</si>
  <si>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</si>
  <si>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</si>
  <si>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</si>
  <si>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</si>
  <si>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</si>
  <si>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</si>
  <si>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</si>
  <si>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</si>
  <si>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</si>
  <si>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</si>
  <si>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</si>
  <si>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</si>
  <si>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</si>
  <si>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</si>
  <si>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</si>
  <si>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</si>
  <si>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</si>
  <si>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</si>
  <si>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</si>
  <si>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</si>
  <si>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</si>
  <si>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</si>
  <si>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</si>
  <si>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</si>
  <si>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</si>
  <si>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</si>
  <si>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</si>
  <si>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</si>
  <si>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</si>
  <si>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</si>
  <si>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</si>
  <si>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</si>
  <si>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</si>
  <si>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</si>
  <si>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</si>
  <si>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</si>
  <si>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</si>
  <si>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</si>
  <si>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</si>
  <si>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</si>
  <si>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</si>
  <si>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</si>
  <si>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</si>
  <si>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</si>
  <si>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</si>
  <si>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</si>
  <si>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</si>
  <si>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</si>
  <si>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</si>
  <si>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</si>
  <si>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</si>
  <si>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</si>
  <si>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</si>
  <si>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</si>
  <si>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</si>
  <si>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</si>
  <si>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</si>
  <si>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</si>
  <si>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</si>
  <si>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</si>
  <si>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</si>
  <si>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</si>
  <si>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</si>
  <si>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</si>
  <si>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</si>
  <si>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</si>
  <si>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</si>
  <si>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</si>
  <si>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</si>
  <si>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</si>
  <si>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</si>
  <si>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</si>
  <si>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</si>
  <si>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</si>
  <si>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</si>
  <si>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</si>
  <si>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</si>
  <si>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</si>
  <si>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</si>
  <si>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</si>
  <si>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</si>
  <si>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</si>
  <si>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</si>
  <si>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</si>
  <si>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</si>
  <si>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</si>
  <si>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</si>
  <si>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</si>
  <si>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</si>
  <si>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</si>
  <si>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</si>
  <si>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</si>
  <si>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</si>
  <si>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</si>
  <si>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</si>
  <si>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</si>
  <si>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</si>
  <si>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</si>
  <si>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</si>
  <si>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</si>
  <si>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</si>
  <si>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</si>
  <si>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</si>
  <si>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</si>
  <si>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</si>
  <si>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</si>
  <si>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</si>
  <si>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</si>
  <si>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</si>
  <si>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</si>
  <si>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</si>
  <si>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</si>
  <si>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</si>
  <si>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</si>
  <si>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</si>
  <si>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</si>
  <si>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</si>
  <si>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</si>
  <si>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</si>
  <si>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</si>
  <si>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</si>
  <si>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</si>
  <si>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</si>
  <si>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</si>
  <si>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</si>
  <si>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</si>
  <si>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</si>
  <si>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</si>
  <si>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</si>
  <si>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</si>
  <si>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</si>
  <si>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</si>
  <si>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</si>
  <si>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</si>
  <si>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</si>
  <si>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</si>
  <si>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</si>
  <si>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</si>
  <si>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</si>
  <si>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</si>
  <si>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</si>
  <si>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</si>
  <si>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</si>
  <si>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</si>
  <si>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</si>
  <si>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</si>
  <si>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</si>
  <si>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</si>
  <si>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</si>
  <si>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</si>
  <si>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</si>
  <si>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</si>
  <si>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</si>
  <si>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</si>
  <si>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</si>
  <si>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</si>
  <si>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</si>
  <si>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</si>
  <si>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</si>
  <si>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</si>
  <si>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</si>
  <si>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</si>
  <si>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</si>
  <si>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</si>
  <si>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</si>
  <si>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</si>
  <si>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</si>
  <si>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</si>
  <si>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</si>
  <si>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</si>
  <si>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</si>
  <si>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</si>
  <si>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</si>
  <si>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</si>
  <si>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</si>
  <si>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</si>
  <si>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</si>
  <si>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</si>
  <si>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</si>
  <si>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</si>
  <si>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</si>
  <si>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</si>
  <si>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</si>
  <si>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</si>
  <si>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</si>
  <si>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</si>
  <si>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</si>
  <si>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</si>
  <si>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</si>
  <si>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</si>
  <si>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</si>
  <si>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</si>
  <si>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</si>
  <si>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</si>
  <si>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</si>
  <si>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</si>
  <si>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</si>
  <si>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</si>
  <si>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</si>
  <si>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</si>
  <si>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</si>
  <si>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</si>
  <si>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</si>
  <si>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</si>
  <si>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</si>
  <si>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</si>
  <si>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</si>
  <si>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</si>
  <si>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</si>
  <si>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</si>
  <si>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</si>
  <si>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</si>
  <si>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</si>
  <si>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</si>
  <si>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</si>
  <si>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</si>
  <si>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</si>
  <si>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</si>
  <si>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</si>
  <si>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</si>
  <si>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</si>
  <si>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</si>
  <si>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</si>
  <si>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</si>
  <si>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</si>
  <si>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</si>
  <si>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</si>
  <si>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</si>
  <si>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</si>
  <si>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</si>
  <si>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</si>
  <si>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</si>
  <si>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</si>
  <si>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</si>
  <si>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</si>
  <si>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</si>
  <si>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</si>
  <si>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</si>
  <si>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</si>
  <si>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</si>
  <si>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</si>
  <si>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</si>
  <si>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</si>
  <si>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</si>
  <si>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</si>
  <si>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</si>
  <si>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</si>
  <si>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</si>
  <si>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</si>
  <si>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</si>
  <si>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</si>
  <si>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</si>
  <si>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</si>
  <si>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</si>
  <si>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</si>
  <si>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</si>
  <si>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</si>
  <si>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</si>
  <si>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</si>
  <si>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</si>
  <si>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</si>
  <si>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</si>
  <si>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</si>
  <si>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</si>
  <si>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</si>
  <si>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</si>
  <si>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</si>
  <si>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</si>
  <si>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</si>
  <si>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</si>
  <si>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</si>
  <si>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</si>
  <si>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</si>
  <si>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</si>
  <si>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</si>
  <si>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</si>
  <si>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</si>
  <si>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</si>
  <si>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</si>
  <si>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</si>
  <si>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</si>
  <si>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</si>
  <si>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</si>
  <si>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</si>
  <si>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</si>
  <si>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</si>
  <si>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</si>
  <si>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</si>
  <si>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</si>
  <si>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</si>
  <si>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</si>
  <si>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</si>
  <si>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</si>
  <si>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</si>
  <si>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</si>
  <si>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</si>
  <si>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</si>
  <si>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</si>
  <si>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</si>
  <si>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</si>
  <si>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</si>
  <si>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</si>
  <si>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</si>
  <si>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</si>
  <si>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</si>
  <si>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</si>
  <si>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</si>
  <si>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</si>
  <si>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</si>
  <si>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</si>
  <si>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</si>
  <si>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</si>
  <si>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</si>
  <si>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</si>
  <si>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</si>
  <si>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</si>
  <si>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</si>
  <si>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</si>
  <si>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</si>
  <si>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</si>
  <si>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</si>
  <si>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</si>
  <si>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</si>
  <si>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</si>
  <si>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</si>
  <si>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</si>
  <si>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</si>
  <si>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</si>
  <si>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</si>
  <si>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</si>
  <si>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</si>
  <si>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</si>
  <si>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</si>
  <si>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</si>
  <si>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</si>
  <si>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</si>
  <si>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</si>
  <si>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</si>
  <si>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</si>
  <si>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</si>
  <si>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</si>
  <si>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</si>
  <si>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</si>
  <si>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</si>
  <si>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</si>
  <si>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</si>
  <si>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</si>
  <si>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</si>
  <si>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</si>
  <si>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</si>
  <si>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</si>
  <si>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</si>
  <si>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</si>
  <si>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</si>
  <si>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</si>
  <si>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</si>
  <si>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</si>
  <si>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</si>
  <si>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</si>
  <si>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</si>
  <si>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</si>
  <si>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</si>
  <si>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</si>
  <si>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</si>
  <si>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</si>
  <si>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</si>
  <si>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</si>
  <si>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</si>
  <si>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</si>
  <si>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</si>
  <si>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</si>
  <si>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</si>
  <si>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</si>
  <si>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</si>
  <si>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</si>
  <si>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</si>
  <si>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</si>
  <si>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</si>
  <si>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</si>
  <si>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</si>
  <si>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</si>
  <si>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</si>
  <si>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</si>
  <si>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</si>
  <si>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</si>
  <si>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</si>
  <si>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</si>
  <si>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</si>
  <si>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</si>
  <si>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</si>
  <si>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</si>
  <si>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</si>
  <si>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</si>
  <si>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</si>
  <si>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</si>
  <si>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</si>
  <si>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</si>
  <si>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</si>
  <si>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</si>
  <si>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</si>
  <si>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</si>
  <si>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</si>
  <si>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</si>
  <si>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</si>
  <si>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</si>
  <si>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</si>
  <si>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</si>
  <si>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</si>
  <si>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</si>
  <si>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</si>
  <si>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</si>
  <si>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</si>
  <si>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</si>
  <si>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</si>
  <si>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</si>
  <si>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</si>
  <si>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</si>
  <si>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</si>
  <si>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</si>
  <si>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</si>
  <si>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</si>
  <si>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</si>
  <si>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</si>
  <si>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</si>
  <si>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</si>
  <si>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</si>
  <si>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</si>
  <si>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</si>
  <si>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</si>
  <si>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</si>
  <si>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</si>
  <si>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</si>
  <si>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</si>
  <si>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</si>
  <si>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</si>
  <si>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</si>
  <si>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</si>
  <si>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</si>
  <si>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</si>
  <si>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</si>
  <si>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</si>
  <si>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</si>
  <si>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</si>
  <si>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</si>
  <si>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</si>
  <si>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</si>
  <si>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</si>
  <si>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</si>
  <si>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</si>
  <si>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</si>
  <si>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</si>
  <si>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</si>
  <si>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</si>
  <si>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</si>
  <si>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</si>
  <si>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</si>
  <si>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</si>
  <si>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</si>
  <si>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</si>
  <si>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</si>
  <si>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</si>
  <si>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</si>
  <si>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</si>
  <si>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</si>
  <si>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</si>
  <si>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</si>
  <si>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</si>
  <si>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</si>
  <si>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</si>
  <si>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</si>
  <si>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</si>
  <si>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</si>
  <si>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</si>
  <si>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</si>
  <si>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</si>
  <si>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</si>
  <si>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</si>
  <si>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</si>
  <si>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</si>
  <si>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</si>
  <si>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</si>
  <si>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</si>
  <si>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</si>
  <si>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</si>
  <si>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</si>
  <si>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</si>
  <si>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</si>
  <si>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</si>
  <si>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</si>
  <si>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</si>
  <si>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</si>
  <si>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</si>
  <si>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</si>
  <si>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</si>
  <si>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</si>
  <si>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</si>
  <si>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</si>
  <si>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</si>
  <si>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</si>
  <si>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</si>
  <si>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</si>
  <si>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</si>
  <si>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</si>
  <si>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</si>
  <si>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</si>
  <si>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</si>
  <si>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</si>
  <si>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</si>
  <si>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</si>
  <si>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</si>
  <si>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</si>
  <si>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</si>
  <si>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</si>
  <si>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</si>
  <si>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</si>
  <si>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</si>
  <si>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</si>
  <si>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</si>
  <si>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</si>
  <si>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</si>
  <si>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</si>
  <si>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</si>
  <si>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</si>
  <si>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</si>
  <si>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</si>
  <si>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</si>
  <si>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</si>
  <si>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</si>
  <si>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</si>
  <si>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</si>
  <si>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</si>
  <si>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</si>
  <si>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</si>
  <si>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</si>
  <si>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</si>
  <si>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</si>
  <si>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</si>
  <si>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</si>
  <si>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</si>
  <si>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</si>
  <si>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</si>
  <si>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</si>
  <si>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</si>
  <si>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</si>
  <si>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</si>
  <si>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</si>
  <si>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</si>
  <si>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</si>
  <si>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</si>
  <si>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</si>
  <si>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</si>
  <si>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</si>
  <si>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</si>
  <si>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</si>
  <si>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</si>
  <si>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</si>
  <si>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</si>
  <si>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</si>
  <si>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</si>
  <si>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</si>
  <si>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</si>
  <si>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</si>
  <si>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</si>
  <si>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</si>
  <si>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</si>
  <si>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</si>
  <si>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</si>
  <si>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</si>
  <si>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</si>
  <si>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</si>
  <si>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</si>
  <si>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</si>
  <si>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</si>
  <si>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</si>
  <si>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</si>
  <si>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</si>
  <si>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</si>
  <si>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</si>
  <si>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</si>
  <si>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</si>
  <si>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</si>
  <si>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</si>
  <si>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</si>
  <si>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</si>
  <si>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</si>
  <si>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</si>
  <si>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</si>
  <si>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</si>
  <si>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</si>
  <si>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</si>
  <si>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</si>
  <si>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</si>
  <si>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</si>
  <si>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</si>
  <si>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</si>
  <si>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</si>
  <si>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</si>
  <si>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</si>
  <si>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</si>
  <si>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</si>
  <si>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</si>
  <si>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</si>
  <si>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</si>
  <si>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</si>
  <si>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</si>
  <si>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</si>
  <si>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</si>
  <si>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</si>
  <si>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</si>
  <si>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</si>
  <si>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</si>
  <si>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</si>
  <si>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</si>
  <si>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</si>
  <si>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</si>
  <si>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</si>
  <si>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</si>
  <si>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</si>
  <si>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</si>
  <si>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</si>
  <si>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</si>
  <si>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</si>
  <si>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</si>
  <si>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</si>
  <si>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</si>
  <si>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</si>
  <si>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</si>
  <si>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</si>
  <si>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</si>
  <si>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</si>
  <si>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</si>
  <si>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</si>
  <si>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</si>
  <si>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</si>
  <si>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</si>
  <si>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</si>
  <si>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</si>
  <si>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</si>
  <si>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</si>
  <si>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</si>
  <si>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</si>
  <si>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</si>
  <si>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</si>
  <si>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</si>
  <si>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</si>
  <si>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</si>
  <si>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</si>
  <si>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</si>
  <si>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</si>
  <si>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</si>
  <si>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</si>
  <si>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</si>
  <si>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</si>
  <si>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</si>
  <si>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</si>
  <si>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</si>
  <si>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</si>
  <si>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</si>
  <si>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</si>
  <si>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</si>
  <si>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</si>
  <si>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</si>
  <si>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</si>
  <si>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</si>
  <si>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</si>
  <si>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</si>
  <si>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</si>
  <si>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</si>
  <si>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</si>
  <si>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</si>
  <si>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</si>
  <si>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</si>
  <si>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</si>
  <si>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</si>
  <si>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</si>
  <si>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</si>
  <si>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</si>
  <si>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</si>
  <si>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</si>
  <si>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</si>
  <si>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</si>
  <si>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</si>
  <si>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</si>
  <si>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</si>
  <si>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</si>
  <si>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</si>
  <si>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</si>
  <si>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</si>
  <si>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</si>
  <si>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</si>
  <si>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</si>
  <si>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</si>
  <si>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</si>
  <si>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</si>
  <si>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</si>
  <si>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</si>
  <si>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</si>
  <si>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</si>
  <si>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</si>
  <si>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</si>
  <si>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</si>
  <si>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</si>
  <si>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</si>
  <si>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</si>
  <si>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</si>
  <si>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</si>
  <si>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</si>
  <si>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</si>
  <si>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</si>
  <si>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</si>
  <si>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</si>
  <si>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</si>
  <si>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</si>
  <si>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</si>
  <si>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</si>
  <si>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</si>
  <si>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</si>
  <si>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</si>
  <si>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</si>
  <si>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</si>
  <si>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</si>
  <si>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</si>
  <si>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</si>
  <si>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</si>
  <si>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</si>
  <si>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</si>
  <si>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</si>
  <si>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</si>
  <si>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</si>
  <si>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</si>
  <si>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</si>
  <si>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</si>
  <si>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</si>
  <si>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</si>
  <si>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</si>
  <si>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</si>
  <si>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</si>
  <si>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</si>
  <si>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</si>
  <si>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</si>
  <si>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</si>
  <si>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</si>
  <si>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</si>
  <si>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</si>
  <si>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</si>
  <si>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</si>
  <si>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</si>
  <si>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</si>
  <si>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</si>
  <si>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</si>
  <si>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</si>
  <si>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</si>
  <si>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</si>
  <si>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</si>
  <si>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</si>
  <si>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</si>
  <si>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</si>
  <si>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</si>
  <si>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</si>
  <si>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</si>
  <si>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</si>
  <si>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</si>
  <si>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</si>
  <si>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</si>
  <si>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</si>
  <si>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</si>
  <si>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</si>
  <si>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</si>
  <si>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</si>
  <si>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</si>
  <si>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</si>
  <si>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</si>
  <si>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</si>
  <si>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</si>
  <si>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</si>
  <si>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</si>
  <si>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</si>
  <si>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</si>
  <si>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</si>
  <si>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</si>
  <si>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</si>
  <si>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</si>
  <si>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</si>
  <si>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</si>
  <si>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</si>
  <si>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</si>
  <si>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</si>
  <si>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</si>
  <si>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</si>
  <si>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</si>
  <si>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</si>
  <si>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</si>
  <si>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</si>
  <si>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</si>
  <si>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</si>
  <si>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</si>
  <si>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</si>
  <si>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</si>
  <si>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</si>
  <si>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</si>
  <si>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</si>
  <si>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</si>
  <si>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</si>
  <si>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</si>
  <si>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</si>
  <si>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</si>
  <si>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</si>
  <si>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</si>
  <si>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</si>
  <si>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</si>
  <si>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</si>
  <si>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</si>
  <si>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</si>
  <si>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</si>
  <si>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</si>
  <si>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</si>
  <si>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</si>
  <si>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</si>
  <si>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</si>
  <si>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</si>
  <si>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</si>
  <si>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</si>
  <si>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</si>
  <si>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</si>
  <si>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</si>
  <si>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</si>
  <si>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</si>
  <si>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</si>
  <si>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</si>
  <si>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</si>
  <si>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</si>
  <si>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</si>
  <si>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</si>
  <si>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</si>
  <si>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</si>
  <si>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</si>
  <si>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</si>
  <si>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</si>
  <si>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</si>
  <si>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</si>
  <si>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</si>
  <si>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</si>
  <si>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</si>
  <si>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</si>
  <si>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</si>
  <si>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</si>
  <si>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</si>
  <si>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</si>
  <si>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</si>
  <si>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</si>
  <si>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</si>
  <si>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</si>
  <si>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</si>
  <si>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</si>
  <si>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</si>
  <si>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</si>
  <si>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</si>
  <si>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</si>
  <si>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</si>
  <si>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</si>
  <si>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</si>
  <si>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</si>
  <si>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</si>
  <si>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</si>
  <si>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</si>
  <si>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</si>
  <si>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</si>
  <si>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</si>
  <si>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</si>
  <si>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</si>
  <si>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</si>
  <si>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</si>
  <si>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</si>
  <si>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</si>
  <si>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</si>
  <si>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</si>
  <si>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</si>
  <si>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</si>
  <si>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</si>
  <si>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</si>
  <si>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</si>
  <si>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</si>
  <si>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</si>
  <si>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</si>
  <si>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</si>
  <si>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</si>
  <si>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</si>
  <si>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</si>
  <si>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</si>
  <si>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</si>
  <si>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</si>
  <si>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</si>
  <si>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</si>
  <si>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</si>
  <si>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</si>
  <si>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</si>
  <si>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</si>
  <si>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</si>
  <si>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</si>
  <si>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</si>
  <si>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</si>
  <si>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</si>
  <si>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</si>
  <si>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</si>
  <si>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</si>
  <si>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</si>
  <si>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</si>
  <si>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</si>
  <si>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</si>
  <si>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</si>
  <si>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</si>
  <si>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</si>
  <si>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</si>
  <si>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</si>
  <si>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</si>
  <si>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</si>
  <si>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</si>
  <si>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</si>
  <si>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</si>
  <si>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</si>
  <si>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</si>
  <si>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</si>
  <si>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</si>
  <si>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</si>
  <si>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</si>
  <si>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</si>
  <si>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</si>
  <si>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</si>
  <si>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</si>
  <si>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</si>
  <si>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</si>
  <si>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</si>
  <si>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</si>
  <si>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</si>
  <si>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</si>
  <si>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</si>
  <si>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</si>
  <si>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</si>
  <si>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</si>
  <si>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</si>
  <si>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</si>
  <si>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</si>
  <si>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</si>
  <si>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</si>
  <si>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</si>
  <si>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</si>
  <si>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</si>
  <si>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</si>
  <si>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</si>
  <si>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</si>
  <si>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</si>
  <si>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</si>
  <si>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</si>
  <si>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</si>
  <si>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</si>
  <si>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</si>
  <si>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</si>
  <si>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</si>
  <si>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</si>
  <si>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</si>
  <si>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</si>
  <si>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</si>
  <si>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</si>
  <si>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</si>
  <si>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</si>
  <si>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</si>
  <si>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</si>
  <si>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</si>
  <si>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</si>
  <si>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</si>
  <si>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</si>
  <si>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</si>
  <si>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</si>
  <si>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</si>
  <si>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</si>
  <si>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</si>
  <si>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</si>
  <si>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</si>
  <si>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</si>
  <si>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</si>
  <si>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</si>
  <si>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</si>
  <si>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</si>
  <si>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</si>
  <si>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</si>
  <si>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</si>
  <si>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</si>
  <si>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</si>
  <si>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</si>
  <si>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</si>
  <si>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</si>
  <si>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</si>
  <si>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</si>
  <si>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</si>
  <si>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</si>
  <si>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</si>
  <si>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</si>
  <si>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</si>
  <si>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</si>
  <si>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</si>
  <si>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</si>
  <si>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</si>
  <si>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</si>
  <si>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</si>
  <si>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</si>
  <si>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</si>
  <si>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</si>
  <si>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</si>
  <si>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</si>
  <si>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</si>
  <si>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</si>
  <si>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</si>
  <si>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</si>
  <si>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</si>
  <si>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</si>
  <si>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</si>
  <si>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</si>
  <si>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</si>
  <si>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</si>
  <si>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</si>
  <si>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</si>
  <si>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</si>
  <si>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</si>
  <si>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</si>
  <si>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</si>
  <si>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</si>
  <si>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</si>
  <si>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</si>
  <si>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</si>
  <si>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</si>
  <si>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</si>
  <si>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</si>
  <si>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</si>
  <si>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</si>
  <si>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</si>
  <si>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</si>
  <si>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</si>
  <si>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</si>
  <si>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</si>
  <si>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</si>
  <si>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</si>
  <si>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</si>
  <si>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</si>
  <si>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</si>
  <si>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</si>
  <si>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</si>
  <si>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</si>
  <si>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</si>
  <si>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</si>
  <si>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</si>
  <si>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</si>
  <si>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</si>
  <si>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</si>
  <si>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</si>
  <si>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</si>
  <si>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</si>
  <si>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</si>
  <si>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</si>
  <si>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</si>
  <si>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</si>
  <si>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</si>
  <si>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</si>
  <si>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</si>
  <si>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</si>
  <si>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</si>
  <si>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</si>
  <si>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</si>
  <si>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</si>
  <si>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</si>
  <si>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</si>
  <si>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</si>
  <si>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</si>
  <si>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</si>
  <si>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</si>
  <si>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</si>
  <si>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</si>
  <si>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</si>
  <si>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</si>
  <si>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</si>
  <si>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</si>
  <si>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</si>
  <si>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</si>
  <si>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</si>
  <si>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</si>
  <si>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</si>
  <si>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</si>
  <si>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</si>
  <si>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</si>
  <si>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</si>
  <si>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</si>
  <si>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</si>
  <si>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</si>
  <si>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</si>
  <si>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</si>
  <si>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</si>
  <si>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</si>
  <si>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</si>
  <si>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</si>
  <si>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</si>
  <si>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</si>
  <si>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</si>
  <si>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</si>
  <si>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</si>
  <si>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</si>
  <si>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</si>
  <si>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</si>
  <si>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</si>
  <si>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</si>
  <si>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</si>
  <si>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</si>
  <si>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</si>
  <si>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</si>
  <si>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</si>
  <si>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</si>
  <si>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</si>
  <si>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</si>
  <si>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</si>
  <si>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</si>
  <si>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</si>
  <si>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</si>
  <si>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</si>
  <si>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</si>
  <si>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</si>
  <si>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</si>
  <si>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</si>
  <si>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</si>
  <si>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</si>
  <si>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</si>
  <si>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</si>
  <si>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</si>
  <si>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</si>
  <si>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</si>
  <si>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</si>
  <si>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</si>
  <si>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</si>
  <si>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</si>
  <si>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</si>
  <si>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</si>
  <si>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</si>
  <si>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</si>
  <si>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</si>
  <si>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</si>
  <si>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</si>
  <si>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</si>
  <si>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</si>
  <si>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</si>
  <si>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</si>
  <si>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</si>
  <si>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</si>
  <si>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</si>
  <si>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</si>
  <si>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</si>
  <si>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</si>
  <si>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</si>
  <si>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</si>
  <si>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</si>
  <si>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</si>
  <si>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</si>
  <si>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</si>
  <si>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</si>
  <si>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</si>
  <si>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</si>
  <si>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</si>
  <si>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</si>
  <si>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</si>
  <si>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</si>
  <si>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</si>
  <si>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</si>
  <si>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</si>
  <si>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</si>
  <si>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</si>
  <si>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</si>
  <si>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</si>
  <si>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</si>
  <si>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</si>
  <si>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</si>
  <si>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</si>
  <si>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</si>
  <si>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</si>
  <si>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</si>
  <si>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</si>
  <si>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</si>
  <si>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</si>
  <si>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</si>
  <si>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</si>
  <si>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</si>
  <si>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</si>
  <si>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</si>
  <si>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</si>
  <si>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</si>
  <si>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</si>
  <si>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</si>
  <si>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</si>
  <si>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</si>
  <si>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</si>
  <si>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</si>
  <si>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</si>
  <si>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</si>
  <si>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</si>
  <si>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</si>
  <si>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</si>
  <si>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</si>
  <si>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</si>
  <si>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</si>
  <si>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</si>
  <si>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</si>
  <si>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</si>
  <si>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</si>
  <si>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</si>
  <si>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</si>
  <si>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</si>
  <si>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</si>
  <si>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</si>
  <si>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</si>
  <si>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</si>
  <si>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</si>
  <si>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</si>
  <si>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</si>
  <si>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</si>
  <si>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</si>
  <si>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</si>
  <si>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</si>
  <si>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</si>
  <si>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</si>
  <si>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</si>
  <si>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</si>
  <si>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</si>
  <si>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</si>
  <si>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</si>
  <si>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</si>
  <si>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</si>
  <si>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</si>
  <si>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</si>
  <si>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</si>
  <si>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</si>
  <si>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</si>
  <si>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</si>
  <si>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</si>
  <si>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</si>
  <si>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</si>
  <si>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</si>
  <si>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</si>
  <si>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</si>
  <si>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</si>
  <si>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</si>
  <si>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</si>
  <si>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</si>
  <si>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</si>
  <si>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</si>
  <si>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</si>
  <si>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</si>
  <si>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</si>
  <si>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</si>
  <si>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</si>
  <si>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</si>
  <si>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</si>
  <si>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</si>
  <si>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</si>
  <si>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</si>
  <si>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</si>
  <si>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</si>
  <si>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</si>
  <si>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</si>
  <si>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</si>
  <si>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</si>
  <si>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</si>
  <si>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</si>
  <si>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</si>
  <si>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</si>
  <si>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</si>
  <si>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</si>
  <si>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</si>
  <si>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</si>
  <si>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</si>
  <si>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</si>
  <si>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</si>
  <si>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</si>
  <si>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</si>
  <si>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</si>
  <si>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</si>
  <si>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</si>
  <si>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</si>
  <si>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</si>
  <si>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</si>
  <si>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</si>
  <si>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</si>
  <si>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</si>
  <si>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</si>
  <si>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</si>
  <si>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</si>
  <si>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</si>
  <si>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</si>
  <si>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</si>
  <si>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</si>
  <si>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</si>
  <si>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</si>
  <si>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</si>
  <si>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</si>
  <si>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</si>
  <si>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</si>
  <si>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</si>
  <si>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</si>
  <si>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</si>
  <si>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</si>
  <si>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</si>
  <si>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</si>
  <si>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</si>
  <si>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</si>
  <si>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</si>
  <si>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</si>
  <si>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</si>
  <si>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</si>
  <si>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</si>
  <si>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</si>
  <si>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</si>
  <si>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</si>
  <si>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</si>
  <si>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</si>
  <si>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</si>
  <si>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</si>
  <si>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</si>
  <si>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</si>
  <si>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</si>
  <si>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</si>
  <si>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</si>
  <si>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</si>
  <si>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</si>
  <si>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</si>
  <si>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</si>
  <si>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</si>
  <si>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</si>
  <si>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</si>
  <si>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</si>
  <si>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</si>
  <si>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</si>
  <si>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</si>
  <si>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</si>
  <si>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</si>
  <si>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</si>
  <si>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</si>
  <si>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</si>
  <si>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</si>
  <si>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</si>
  <si>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</si>
  <si>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</si>
  <si>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</si>
  <si>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</si>
  <si>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</si>
  <si>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</si>
  <si>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</si>
  <si>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</si>
  <si>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</si>
  <si>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</si>
  <si>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</si>
  <si>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</si>
  <si>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</si>
  <si>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</si>
  <si>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</si>
  <si>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</si>
  <si>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</si>
  <si>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</si>
  <si>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</si>
  <si>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</si>
  <si>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</si>
  <si>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</si>
  <si>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</si>
  <si>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</si>
  <si>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</si>
  <si>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</si>
  <si>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</si>
  <si>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</si>
  <si>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</si>
  <si>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</si>
  <si>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</si>
  <si>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</si>
  <si>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</si>
  <si>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</si>
  <si>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</si>
  <si>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</si>
  <si>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</si>
  <si>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</si>
  <si>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</si>
  <si>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</si>
  <si>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</si>
  <si>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</si>
  <si>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</si>
  <si>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</si>
  <si>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</si>
  <si>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</si>
  <si>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</si>
  <si>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</si>
  <si>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</si>
  <si>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</si>
  <si>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</si>
  <si>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</si>
  <si>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</si>
  <si>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</si>
  <si>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</si>
  <si>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</si>
  <si>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</si>
  <si>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</si>
  <si>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</si>
  <si>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</si>
  <si>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</si>
  <si>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</si>
  <si>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</si>
  <si>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</si>
  <si>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</si>
  <si>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</si>
  <si>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</si>
  <si>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</si>
  <si>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</si>
  <si>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</si>
  <si>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</si>
  <si>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</si>
  <si>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</si>
  <si>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</si>
  <si>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</si>
  <si>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</si>
  <si>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</si>
  <si>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</si>
  <si>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</si>
  <si>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</si>
  <si>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</si>
  <si>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</si>
  <si>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</si>
  <si>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</si>
  <si>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</si>
  <si>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</si>
  <si>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</si>
  <si>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</si>
  <si>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</si>
  <si>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</si>
  <si>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</si>
  <si>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</si>
  <si>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</si>
  <si>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</si>
  <si>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</si>
  <si>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</si>
  <si>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</si>
  <si>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</si>
  <si>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</si>
  <si>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</si>
  <si>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</si>
  <si>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</si>
  <si>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</si>
  <si>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</si>
  <si>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</si>
  <si>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</si>
  <si>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</si>
  <si>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</si>
  <si>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</si>
  <si>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</si>
  <si>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</si>
  <si>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</si>
  <si>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</si>
  <si>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</si>
  <si>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</si>
  <si>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</si>
  <si>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</si>
  <si>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</si>
  <si>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</si>
  <si>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</si>
  <si>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</si>
  <si>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</si>
  <si>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</si>
  <si>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</si>
  <si>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</si>
  <si>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</si>
  <si>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</si>
  <si>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</si>
  <si>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</si>
  <si>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</si>
  <si>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</si>
  <si>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</si>
  <si>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</si>
  <si>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</si>
  <si>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</si>
  <si>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</si>
  <si>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</si>
  <si>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</si>
  <si>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</si>
  <si>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</si>
  <si>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</si>
  <si>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</si>
  <si>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</si>
  <si>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</si>
  <si>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</si>
  <si>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</si>
  <si>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</si>
  <si>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</si>
  <si>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</si>
  <si>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</si>
  <si>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</si>
  <si>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</si>
  <si>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</si>
  <si>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</si>
  <si>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</si>
  <si>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</si>
  <si>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</si>
  <si>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</si>
  <si>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</si>
  <si>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</si>
  <si>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</si>
  <si>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</si>
  <si>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</si>
  <si>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</si>
  <si>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</si>
  <si>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</si>
  <si>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</si>
  <si>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</si>
  <si>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</si>
  <si>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</si>
  <si>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</si>
  <si>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</si>
  <si>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</si>
  <si>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</si>
  <si>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</si>
  <si>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</si>
  <si>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</si>
  <si>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</si>
  <si>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</si>
  <si>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</si>
  <si>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</si>
  <si>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</si>
  <si>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</si>
  <si>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</si>
  <si>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</si>
  <si>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</si>
  <si>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</si>
  <si>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</si>
  <si>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</si>
  <si>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</si>
  <si>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</si>
  <si>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</si>
  <si>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</si>
  <si>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</si>
  <si>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</si>
  <si>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</si>
  <si>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</si>
  <si>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</si>
  <si>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</si>
  <si>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</si>
  <si>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</si>
  <si>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</si>
  <si>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</si>
  <si>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</si>
  <si>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</si>
  <si>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</si>
  <si>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</si>
  <si>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</si>
  <si>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</si>
  <si>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</si>
  <si>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</si>
  <si>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</si>
  <si>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</si>
  <si>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</si>
  <si>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</si>
  <si>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</si>
  <si>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</si>
  <si>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</si>
  <si>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</si>
  <si>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</si>
  <si>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</si>
  <si>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</si>
  <si>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</si>
  <si>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</si>
  <si>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</si>
  <si>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</si>
  <si>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</si>
  <si>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</si>
  <si>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</si>
  <si>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</si>
  <si>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</si>
  <si>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</si>
  <si>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</si>
  <si>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</si>
  <si>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</si>
  <si>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</si>
  <si>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</si>
  <si>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</si>
  <si>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</si>
  <si>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</si>
  <si>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</si>
  <si>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</si>
  <si>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</si>
  <si>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</si>
  <si>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</si>
  <si>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</si>
  <si>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</si>
  <si>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</si>
  <si>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</si>
  <si>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</si>
  <si>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</si>
  <si>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</si>
  <si>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</si>
  <si>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</si>
  <si>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</si>
  <si>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</si>
  <si>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</si>
  <si>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</si>
  <si>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</si>
  <si>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</si>
  <si>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</si>
  <si>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</si>
  <si>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</si>
  <si>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</si>
  <si>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</si>
  <si>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</si>
  <si>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</si>
  <si>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</si>
  <si>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</si>
  <si>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</si>
  <si>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</si>
  <si>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</si>
  <si>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</si>
  <si>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</si>
  <si>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</si>
  <si>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</si>
  <si>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</si>
  <si>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</si>
  <si>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</si>
  <si>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</si>
  <si>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</si>
  <si>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</si>
  <si>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</si>
  <si>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</si>
  <si>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</si>
  <si>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</si>
  <si>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</si>
  <si>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</si>
  <si>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</si>
  <si>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</si>
  <si>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</si>
  <si>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</si>
  <si>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</si>
  <si>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</si>
  <si>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</si>
  <si>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</si>
  <si>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</si>
  <si>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</si>
  <si>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</si>
  <si>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</si>
  <si>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</si>
  <si>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</si>
  <si>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</si>
  <si>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</si>
  <si>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</si>
  <si>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</si>
  <si>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</si>
  <si>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</si>
  <si>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</si>
  <si>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</si>
  <si>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</si>
  <si>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</si>
  <si>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</si>
  <si>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</si>
  <si>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</si>
  <si>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</si>
  <si>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</si>
  <si>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</si>
  <si>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</si>
  <si>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</si>
  <si>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</si>
  <si>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</si>
  <si>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</si>
  <si>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</si>
  <si>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</si>
  <si>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</si>
  <si>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</si>
  <si>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</si>
  <si>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</si>
  <si>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</si>
  <si>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</si>
  <si>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</si>
  <si>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</si>
  <si>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</si>
  <si>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</si>
  <si>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</si>
  <si>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</si>
  <si>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</si>
  <si>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</si>
  <si>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</si>
  <si>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</si>
  <si>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</si>
  <si>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</si>
  <si>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</si>
  <si>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</si>
  <si>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</si>
  <si>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</si>
  <si>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</si>
  <si>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</si>
  <si>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</si>
  <si>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</si>
  <si>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</si>
  <si>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</si>
  <si>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</si>
  <si>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</si>
  <si>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</si>
  <si>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</si>
  <si>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</si>
  <si>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</si>
  <si>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</si>
  <si>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</si>
  <si>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</si>
  <si>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</si>
  <si>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</si>
  <si>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</si>
  <si>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</si>
  <si>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</si>
  <si>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</si>
  <si>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</si>
  <si>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</si>
  <si>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</si>
  <si>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</si>
  <si>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</si>
  <si>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</si>
  <si>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</si>
  <si>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</si>
  <si>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</si>
  <si>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</si>
  <si>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</si>
  <si>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</si>
  <si>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</si>
  <si>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</si>
  <si>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</si>
  <si>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</si>
  <si>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</si>
  <si>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</si>
  <si>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</si>
  <si>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</si>
  <si>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</si>
  <si>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</si>
  <si>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</si>
  <si>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</si>
  <si>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</si>
  <si>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</si>
  <si>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</si>
  <si>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</si>
  <si>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</si>
  <si>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</si>
  <si>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</si>
  <si>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</si>
  <si>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</si>
  <si>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</si>
  <si>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</si>
  <si>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</si>
  <si>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</si>
  <si>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</si>
  <si>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</si>
  <si>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</si>
  <si>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</si>
  <si>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</si>
  <si>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</si>
  <si>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</si>
  <si>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</si>
  <si>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</si>
  <si>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</si>
  <si>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</si>
  <si>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</si>
  <si>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</si>
  <si>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</si>
  <si>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</si>
  <si>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</si>
  <si>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</si>
  <si>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</si>
  <si>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</si>
  <si>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</si>
  <si>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</si>
  <si>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</si>
  <si>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</si>
  <si>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</si>
  <si>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</si>
  <si>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</si>
  <si>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</si>
  <si>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</si>
  <si>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</si>
  <si>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</si>
  <si>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</si>
  <si>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</si>
  <si>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</si>
  <si>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</si>
  <si>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</si>
  <si>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</si>
  <si>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</si>
  <si>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</si>
  <si>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</si>
  <si>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</si>
  <si>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</si>
  <si>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</si>
  <si>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</si>
  <si>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</si>
  <si>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</si>
  <si>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</si>
  <si>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</si>
  <si>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</si>
  <si>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</si>
  <si>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</si>
  <si>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</si>
  <si>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</si>
  <si>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</si>
  <si>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</si>
  <si>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</si>
  <si>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</si>
  <si>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</si>
  <si>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</si>
  <si>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</si>
  <si>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</si>
  <si>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</si>
  <si>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</si>
  <si>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</si>
  <si>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</si>
  <si>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</si>
  <si>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</si>
  <si>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</si>
  <si>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</si>
  <si>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</si>
  <si>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</si>
  <si>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</si>
  <si>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</si>
  <si>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</si>
  <si>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</si>
  <si>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</si>
  <si>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</si>
  <si>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</si>
  <si>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</si>
  <si>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</si>
  <si>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</si>
  <si>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</si>
  <si>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</si>
  <si>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</si>
  <si>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</si>
  <si>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</si>
  <si>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</si>
  <si>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</si>
  <si>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</si>
  <si>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</si>
  <si>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</si>
  <si>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</si>
  <si>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</si>
  <si>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</si>
  <si>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</si>
  <si>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</si>
  <si>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</si>
  <si>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</si>
  <si>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</si>
  <si>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</si>
  <si>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</si>
  <si>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</si>
  <si>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</si>
  <si>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</si>
  <si>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</si>
  <si>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</si>
  <si>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</si>
  <si>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</si>
  <si>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</si>
  <si>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</si>
  <si>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</si>
  <si>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</si>
  <si>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</si>
  <si>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</si>
  <si>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</si>
  <si>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</si>
  <si>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</si>
  <si>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</si>
  <si>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</si>
  <si>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</si>
  <si>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</si>
  <si>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</si>
  <si>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</si>
  <si>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</si>
  <si>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</si>
  <si>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</si>
  <si>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</si>
  <si>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</si>
  <si>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</si>
  <si>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</si>
  <si>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</si>
  <si>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</si>
  <si>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</si>
  <si>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</si>
  <si>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</si>
  <si>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</si>
  <si>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</si>
  <si>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</si>
  <si>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</si>
  <si>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</si>
  <si>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</si>
  <si>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</si>
  <si>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</si>
  <si>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</si>
  <si>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</si>
  <si>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</si>
  <si>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</si>
  <si>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</si>
  <si>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</si>
  <si>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</si>
  <si>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</si>
  <si>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</si>
  <si>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</si>
  <si>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</si>
  <si>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</si>
  <si>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</si>
  <si>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</si>
  <si>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</si>
  <si>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</si>
  <si>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</si>
  <si>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</si>
  <si>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</si>
  <si>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</si>
  <si>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</si>
  <si>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</si>
  <si>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</si>
  <si>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</si>
  <si>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</si>
  <si>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</si>
  <si>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</si>
  <si>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</si>
  <si>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</si>
  <si>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</si>
  <si>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</si>
  <si>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</si>
  <si>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</si>
  <si>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</si>
  <si>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</si>
  <si>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</si>
  <si>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</si>
  <si>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</si>
  <si>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</si>
  <si>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</si>
  <si>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</si>
  <si>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</si>
  <si>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</si>
  <si>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</si>
  <si>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</si>
  <si>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</si>
  <si>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</si>
  <si>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</si>
  <si>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</si>
  <si>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</si>
  <si>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</si>
  <si>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</si>
  <si>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</si>
  <si>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</si>
  <si>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</si>
  <si>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</si>
  <si>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</si>
  <si>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</si>
  <si>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</si>
  <si>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</si>
  <si>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</si>
  <si>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</si>
  <si>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</si>
  <si>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</si>
  <si>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</si>
  <si>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</si>
  <si>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</si>
  <si>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</si>
  <si>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</si>
  <si>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</si>
  <si>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</si>
  <si>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</si>
  <si>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</si>
  <si>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</si>
  <si>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</si>
  <si>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</si>
  <si>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</si>
  <si>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</si>
  <si>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</si>
  <si>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</si>
  <si>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</si>
  <si>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</si>
  <si>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</si>
  <si>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</si>
  <si>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</si>
  <si>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</si>
  <si>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</si>
  <si>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</si>
  <si>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</si>
  <si>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</si>
  <si>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</si>
  <si>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</si>
  <si>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</si>
  <si>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</si>
  <si>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</si>
  <si>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</si>
  <si>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</si>
  <si>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</si>
  <si>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</si>
  <si>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</si>
  <si>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</si>
  <si>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</si>
  <si>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</si>
  <si>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</si>
  <si>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</si>
  <si>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</si>
  <si>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</si>
  <si>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</si>
  <si>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</si>
  <si>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</si>
  <si>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</si>
  <si>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</si>
  <si>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</si>
  <si>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</si>
  <si>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</si>
  <si>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</si>
  <si>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</si>
  <si>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</si>
  <si>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</si>
  <si>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</si>
  <si>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</si>
  <si>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</si>
  <si>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</si>
  <si>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</si>
  <si>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</si>
  <si>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</si>
  <si>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</si>
  <si>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</si>
  <si>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</si>
  <si>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</si>
  <si>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</si>
  <si>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</si>
  <si>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</si>
  <si>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</si>
  <si>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</si>
  <si>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</si>
  <si>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</si>
  <si>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</si>
  <si>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</si>
  <si>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</si>
  <si>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</si>
  <si>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</si>
  <si>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</si>
  <si>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</si>
  <si>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</si>
  <si>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</si>
  <si>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</si>
  <si>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</si>
  <si>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</si>
  <si>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</si>
  <si>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</si>
  <si>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</si>
  <si>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</si>
  <si>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</si>
  <si>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</si>
  <si>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</si>
  <si>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</si>
  <si>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</si>
  <si>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</si>
  <si>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</si>
  <si>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</si>
  <si>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</si>
  <si>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</si>
  <si>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</si>
  <si>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</si>
  <si>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</si>
  <si>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</si>
  <si>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</si>
  <si>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</si>
  <si>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</si>
  <si>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</si>
  <si>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</si>
  <si>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</si>
  <si>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</si>
  <si>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</si>
  <si>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</si>
  <si>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</si>
  <si>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</si>
  <si>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</si>
  <si>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</si>
  <si>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</si>
  <si>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</si>
  <si>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</si>
  <si>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</si>
  <si>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</si>
  <si>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</si>
  <si>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</si>
  <si>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</si>
  <si>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</si>
  <si>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</si>
  <si>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</si>
  <si>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</si>
  <si>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</si>
  <si>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</si>
  <si>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</si>
  <si>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</si>
  <si>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</si>
  <si>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</si>
  <si>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</si>
  <si>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</si>
  <si>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</si>
  <si>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</si>
  <si>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</si>
  <si>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</si>
  <si>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</si>
  <si>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</si>
  <si>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</si>
  <si>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</si>
  <si>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</si>
  <si>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</si>
  <si>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</si>
  <si>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</si>
  <si>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</si>
  <si>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</si>
  <si>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</si>
  <si>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</si>
  <si>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</si>
  <si>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</si>
  <si>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</si>
  <si>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</si>
  <si>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</si>
  <si>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</si>
  <si>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</si>
  <si>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</si>
  <si>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</si>
  <si>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</si>
  <si>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</si>
  <si>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</si>
  <si>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</si>
  <si>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</si>
  <si>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</si>
  <si>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</si>
  <si>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</si>
  <si>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</si>
  <si>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</si>
  <si>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</si>
  <si>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</si>
  <si>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</si>
  <si>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</si>
  <si>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</si>
  <si>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</si>
  <si>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</si>
  <si>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</si>
  <si>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</si>
  <si>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</si>
  <si>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</si>
  <si>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</si>
  <si>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</si>
  <si>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</si>
  <si>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</si>
  <si>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</si>
  <si>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</si>
  <si>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</si>
  <si>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</si>
  <si>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</si>
  <si>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</si>
  <si>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</si>
  <si>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</si>
  <si>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</si>
  <si>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</si>
  <si>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</si>
  <si>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</si>
  <si>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</si>
  <si>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</si>
  <si>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</si>
  <si>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</si>
  <si>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</si>
  <si>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</si>
  <si>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</si>
  <si>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</si>
  <si>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</si>
  <si>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</si>
  <si>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</si>
  <si>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</si>
  <si>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</si>
  <si>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</si>
  <si>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</si>
  <si>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</si>
  <si>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</si>
  <si>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</si>
  <si>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</si>
  <si>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</si>
  <si>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</si>
  <si>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</si>
  <si>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</si>
  <si>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</si>
  <si>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</si>
  <si>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</si>
  <si>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</si>
  <si>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</si>
  <si>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</si>
  <si>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</si>
  <si>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</si>
  <si>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</si>
  <si>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</si>
  <si>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</si>
  <si>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</si>
  <si>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</si>
  <si>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</si>
  <si>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</si>
  <si>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</si>
  <si>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</si>
  <si>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</si>
  <si>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</si>
  <si>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</si>
  <si>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</si>
  <si>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</si>
  <si>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</si>
  <si>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</si>
  <si>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</si>
  <si>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</si>
  <si>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</si>
  <si>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</si>
  <si>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</si>
  <si>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</si>
  <si>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</si>
  <si>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</si>
  <si>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</si>
  <si>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</si>
  <si>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</si>
  <si>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</si>
  <si>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</si>
  <si>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</si>
  <si>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</si>
  <si>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</si>
  <si>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</si>
  <si>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</si>
  <si>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</si>
  <si>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</si>
  <si>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</si>
  <si>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</si>
  <si>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</si>
  <si>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</si>
  <si>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</si>
  <si>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</si>
  <si>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</si>
  <si>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</si>
  <si>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</si>
  <si>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</si>
  <si>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</si>
  <si>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</si>
  <si>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</si>
  <si>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</si>
  <si>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</si>
  <si>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</si>
  <si>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</si>
  <si>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</si>
  <si>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</si>
  <si>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</si>
  <si>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</si>
  <si>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</si>
  <si>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</si>
  <si>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</si>
  <si>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</si>
  <si>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</si>
  <si>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</si>
  <si>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</si>
  <si>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</si>
  <si>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</si>
  <si>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</si>
  <si>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</si>
  <si>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</si>
  <si>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</si>
  <si>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</si>
  <si>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</si>
  <si>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</si>
  <si>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</si>
  <si>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</si>
  <si>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</si>
  <si>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</si>
  <si>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</si>
  <si>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</si>
  <si>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</si>
  <si>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</si>
  <si>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</si>
  <si>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</si>
  <si>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</si>
  <si>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</si>
  <si>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</si>
  <si>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</si>
  <si>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</si>
  <si>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</si>
  <si>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</si>
  <si>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</si>
  <si>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</si>
  <si>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</si>
  <si>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</si>
  <si>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</si>
  <si>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</si>
  <si>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</si>
  <si>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</si>
  <si>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</si>
  <si>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</si>
  <si>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</si>
  <si>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</si>
  <si>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</si>
  <si>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</si>
  <si>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</si>
  <si>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</si>
  <si>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</si>
  <si>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</si>
  <si>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</si>
  <si>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</si>
  <si>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</si>
  <si>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</si>
  <si>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</si>
  <si>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</si>
  <si>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</si>
  <si>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</si>
  <si>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</si>
  <si>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</si>
  <si>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</si>
  <si>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</si>
  <si>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</si>
  <si>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</si>
  <si>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</si>
  <si>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</si>
  <si>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</si>
  <si>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</si>
  <si>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</si>
  <si>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</si>
  <si>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</si>
  <si>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</si>
  <si>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</si>
  <si>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</si>
  <si>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</si>
  <si>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</si>
  <si>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</si>
  <si>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</si>
  <si>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</si>
  <si>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</si>
  <si>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</si>
  <si>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</si>
  <si>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</si>
  <si>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</si>
  <si>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</si>
  <si>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</si>
  <si>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</si>
  <si>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</si>
  <si>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</si>
  <si>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</si>
  <si>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</si>
  <si>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</si>
  <si>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</si>
  <si>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</si>
  <si>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</si>
  <si>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</si>
  <si>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</si>
  <si>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</si>
  <si>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</si>
  <si>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</si>
  <si>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</si>
  <si>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</si>
  <si>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</si>
  <si>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</si>
  <si>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</si>
  <si>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</si>
  <si>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</si>
  <si>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</si>
  <si>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</si>
  <si>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</si>
  <si>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</si>
  <si>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</si>
  <si>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</si>
  <si>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</si>
  <si>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</si>
  <si>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</si>
  <si>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</si>
  <si>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</si>
  <si>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</si>
  <si>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</si>
  <si>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</si>
  <si>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</si>
  <si>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</si>
  <si>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</si>
  <si>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</si>
  <si>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</si>
  <si>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</si>
  <si>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</si>
  <si>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</si>
  <si>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</si>
  <si>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</si>
  <si>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</si>
  <si>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</si>
  <si>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</si>
  <si>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</si>
  <si>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</si>
  <si>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</si>
  <si>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</si>
  <si>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</si>
  <si>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</si>
  <si>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</si>
  <si>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</si>
  <si>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</si>
  <si>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</si>
  <si>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</si>
  <si>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</si>
  <si>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</si>
  <si>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</si>
  <si>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</si>
  <si>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</si>
  <si>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</si>
  <si>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</si>
  <si>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</si>
  <si>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</si>
  <si>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</si>
  <si>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</si>
  <si>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</si>
  <si>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</si>
  <si>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</si>
  <si>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</si>
  <si>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</si>
  <si>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</si>
  <si>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</si>
  <si>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</si>
  <si>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</si>
  <si>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</si>
  <si>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</si>
  <si>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</si>
  <si>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</si>
  <si>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</si>
  <si>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</si>
  <si>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</si>
  <si>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</si>
  <si>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</si>
  <si>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</si>
  <si>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</si>
  <si>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</si>
  <si>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</si>
  <si>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</si>
  <si>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</si>
  <si>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</si>
  <si>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</si>
  <si>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</si>
  <si>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</si>
  <si>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</si>
  <si>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</si>
  <si>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</si>
  <si>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</si>
  <si>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</si>
  <si>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</si>
  <si>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</si>
  <si>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</si>
  <si>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</si>
  <si>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</si>
  <si>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</si>
  <si>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</si>
  <si>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</si>
  <si>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</si>
  <si>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</si>
  <si>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</si>
  <si>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</si>
  <si>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</si>
  <si>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</si>
  <si>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</si>
  <si>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</si>
  <si>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</si>
  <si>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</si>
  <si>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</si>
  <si>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</si>
  <si>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</si>
  <si>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</si>
  <si>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</si>
  <si>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</si>
  <si>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</si>
  <si>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</si>
  <si>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</si>
  <si>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</si>
  <si>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</si>
  <si>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</si>
  <si>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</si>
  <si>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</si>
  <si>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</si>
  <si>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</si>
  <si>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</si>
  <si>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</si>
  <si>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</si>
  <si>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</si>
  <si>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</si>
  <si>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</si>
  <si>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</si>
  <si>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</si>
  <si>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</si>
  <si>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</si>
  <si>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</si>
  <si>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</si>
  <si>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</si>
  <si>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</si>
  <si>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</si>
  <si>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</si>
  <si>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</si>
  <si>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</si>
  <si>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</si>
  <si>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</si>
  <si>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</si>
  <si>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</si>
  <si>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</si>
  <si>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</si>
  <si>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</si>
  <si>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</si>
  <si>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</si>
  <si>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</si>
  <si>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</si>
  <si>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</si>
  <si>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</si>
  <si>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</si>
  <si>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</si>
  <si>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</si>
  <si>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</si>
  <si>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</si>
  <si>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</si>
  <si>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</si>
  <si>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</si>
  <si>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</si>
  <si>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</si>
  <si>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</si>
  <si>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</si>
  <si>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</si>
  <si>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</si>
  <si>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</si>
  <si>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</si>
  <si>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</si>
  <si>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</si>
  <si>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</si>
  <si>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</si>
  <si>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</si>
  <si>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</si>
  <si>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</si>
  <si>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</si>
  <si>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</si>
  <si>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</si>
  <si>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</si>
  <si>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</si>
  <si>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</si>
  <si>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</si>
  <si>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</si>
  <si>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</si>
  <si>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</si>
  <si>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</si>
  <si>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</si>
  <si>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</si>
  <si>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</si>
  <si>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</si>
  <si>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</si>
  <si>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</si>
  <si>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</si>
  <si>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</si>
  <si>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</si>
  <si>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</si>
  <si>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</si>
  <si>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</si>
  <si>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</si>
  <si>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</si>
  <si>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</si>
  <si>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</si>
  <si>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</si>
  <si>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</si>
  <si>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</si>
  <si>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</si>
  <si>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</si>
  <si>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</si>
  <si>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</si>
  <si>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</si>
  <si>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</si>
  <si>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</si>
  <si>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</si>
  <si>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</si>
  <si>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</si>
  <si>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</si>
  <si>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</si>
  <si>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</si>
  <si>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</si>
  <si>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</si>
  <si>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</si>
  <si>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</si>
  <si>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</si>
  <si>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</si>
  <si>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</si>
  <si>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</si>
  <si>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</si>
  <si>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</si>
  <si>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</si>
  <si>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</si>
  <si>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</si>
  <si>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</si>
  <si>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</si>
  <si>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</si>
  <si>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</si>
  <si>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</si>
  <si>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</si>
  <si>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</si>
  <si>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</si>
  <si>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</si>
  <si>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</si>
  <si>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</si>
  <si>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</si>
  <si>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</si>
  <si>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</si>
  <si>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</si>
  <si>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</si>
  <si>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</si>
  <si>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</si>
  <si>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</si>
  <si>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</si>
  <si>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</si>
  <si>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</si>
  <si>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</si>
  <si>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</si>
  <si>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</si>
  <si>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</si>
  <si>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</si>
  <si>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</si>
  <si>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</si>
  <si>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</si>
  <si>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</si>
  <si>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</si>
  <si>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</si>
  <si>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</si>
  <si>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</si>
  <si>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</si>
  <si>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</si>
  <si>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</si>
  <si>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</si>
  <si>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</si>
  <si>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</si>
  <si>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</si>
  <si>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</si>
  <si>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</si>
  <si>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</si>
  <si>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</si>
  <si>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</si>
  <si>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</si>
  <si>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</si>
  <si>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</si>
  <si>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</si>
  <si>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</si>
  <si>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</si>
  <si>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</si>
  <si>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</si>
  <si>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</si>
  <si>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</si>
  <si>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</si>
  <si>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</si>
  <si>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</si>
  <si>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</si>
  <si>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</si>
  <si>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</si>
  <si>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</si>
  <si>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</si>
  <si>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</si>
  <si>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</si>
  <si>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</si>
  <si>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</si>
  <si>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</si>
  <si>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</si>
  <si>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</si>
  <si>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</si>
  <si>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</si>
  <si>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</si>
  <si>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</si>
  <si>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</si>
  <si>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</si>
  <si>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</si>
  <si>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</si>
  <si>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</si>
  <si>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</si>
  <si>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</si>
  <si>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</si>
  <si>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</si>
  <si>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</si>
  <si>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</si>
  <si>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</si>
  <si>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</si>
  <si>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</si>
  <si>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</si>
  <si>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</si>
  <si>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</si>
  <si>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</si>
  <si>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</si>
  <si>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</si>
  <si>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</si>
  <si>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</si>
  <si>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</si>
  <si>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</si>
  <si>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</si>
  <si>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</si>
  <si>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</si>
  <si>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</si>
  <si>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</si>
  <si>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</si>
  <si>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</si>
  <si>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</si>
  <si>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</si>
  <si>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</si>
  <si>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</si>
  <si>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</si>
  <si>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</si>
  <si>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</si>
  <si>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</si>
  <si>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</si>
  <si>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</si>
  <si>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</si>
  <si>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</si>
  <si>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</si>
  <si>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</si>
  <si>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</si>
  <si>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</si>
  <si>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</si>
  <si>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</si>
  <si>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</si>
  <si>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</si>
  <si>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</si>
  <si>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</si>
  <si>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</si>
  <si>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</si>
  <si>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</si>
  <si>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</si>
  <si>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</si>
  <si>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</si>
  <si>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</si>
  <si>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</si>
  <si>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</si>
  <si>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</si>
  <si>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</si>
  <si>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</si>
  <si>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</si>
  <si>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</si>
  <si>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</si>
  <si>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</si>
  <si>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</si>
  <si>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</si>
  <si>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</si>
  <si>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</si>
  <si>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</si>
  <si>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</si>
  <si>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</si>
  <si>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</si>
  <si>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</si>
  <si>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</si>
  <si>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</si>
  <si>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</si>
  <si>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</si>
  <si>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</si>
  <si>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</si>
  <si>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</si>
  <si>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</si>
  <si>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</si>
  <si>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</si>
  <si>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</si>
  <si>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</si>
  <si>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</si>
  <si>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</si>
  <si>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</si>
  <si>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</si>
  <si>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</si>
  <si>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</si>
  <si>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</si>
  <si>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</si>
  <si>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</si>
  <si>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</si>
  <si>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</si>
  <si>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</si>
  <si>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</si>
  <si>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</si>
  <si>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</si>
  <si>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</si>
  <si>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</si>
  <si>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</si>
  <si>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</si>
  <si>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</si>
  <si>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</si>
  <si>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</si>
  <si>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</si>
  <si>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</si>
  <si>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</si>
  <si>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</si>
  <si>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</si>
  <si>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</si>
  <si>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</si>
  <si>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</si>
  <si>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</si>
  <si>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</si>
  <si>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</si>
  <si>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</si>
  <si>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</si>
  <si>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</si>
  <si>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</si>
  <si>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</si>
  <si>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</si>
  <si>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</si>
  <si>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</si>
  <si>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</si>
  <si>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</si>
  <si>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</si>
  <si>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</si>
  <si>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</si>
  <si>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</si>
  <si>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</si>
  <si>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</si>
  <si>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</si>
  <si>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</si>
  <si>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</si>
  <si>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</si>
  <si>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</si>
  <si>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</si>
  <si>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</si>
  <si>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</si>
  <si>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</si>
  <si>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</si>
  <si>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</si>
  <si>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</si>
  <si>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</si>
  <si>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</si>
  <si>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</si>
  <si>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</si>
  <si>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</si>
  <si>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</si>
  <si>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</si>
  <si>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</si>
  <si>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</si>
  <si>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</si>
  <si>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</si>
  <si>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</si>
  <si>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</si>
  <si>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</si>
  <si>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</si>
  <si>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</si>
  <si>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</si>
  <si>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</si>
  <si>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</si>
  <si>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</si>
  <si>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</si>
  <si>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</si>
  <si>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</si>
  <si>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</si>
  <si>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</si>
  <si>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</si>
  <si>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</si>
  <si>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</si>
  <si>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</si>
  <si>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</si>
  <si>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</si>
  <si>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</si>
  <si>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</si>
  <si>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</si>
  <si>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</si>
  <si>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</si>
  <si>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</si>
  <si>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</si>
  <si>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</si>
  <si>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</si>
  <si>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</si>
  <si>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</si>
  <si>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</si>
  <si>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</si>
  <si>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</si>
  <si>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</si>
  <si>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</si>
  <si>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</si>
  <si>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</si>
  <si>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</si>
  <si>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</si>
  <si>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</si>
  <si>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</si>
  <si>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</si>
  <si>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</si>
  <si>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</si>
  <si>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</si>
  <si>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</si>
  <si>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</si>
  <si>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</si>
  <si>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</si>
  <si>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</si>
  <si>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</si>
  <si>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</si>
  <si>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</si>
  <si>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</si>
  <si>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</si>
  <si>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</si>
  <si>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</si>
  <si>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</si>
  <si>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</si>
  <si>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</si>
  <si>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</si>
  <si>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</si>
  <si>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</si>
  <si>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</si>
  <si>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</si>
  <si>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</si>
  <si>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</si>
  <si>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</si>
  <si>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</si>
  <si>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</si>
  <si>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</si>
  <si>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</si>
  <si>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</si>
  <si>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</si>
  <si>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</si>
  <si>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</si>
  <si>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</si>
  <si>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</si>
  <si>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</si>
  <si>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</si>
  <si>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</si>
  <si>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</si>
  <si>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</si>
  <si>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</si>
  <si>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</si>
  <si>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</si>
  <si>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</si>
  <si>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</si>
  <si>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</si>
  <si>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</si>
  <si>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</si>
  <si>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</si>
  <si>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</si>
  <si>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</si>
  <si>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</si>
  <si>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</si>
  <si>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</si>
  <si>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</si>
  <si>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</si>
  <si>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</si>
  <si>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</si>
  <si>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</si>
  <si>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</si>
  <si>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</si>
  <si>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</si>
  <si>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</si>
  <si>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</si>
  <si>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</si>
  <si>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</si>
  <si>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</si>
  <si>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</si>
  <si>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</si>
  <si>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</si>
  <si>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</si>
  <si>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</si>
  <si>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</si>
  <si>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</si>
  <si>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</si>
  <si>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</si>
  <si>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</si>
  <si>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</si>
  <si>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</si>
  <si>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</si>
  <si>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</si>
  <si>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</si>
  <si>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</si>
  <si>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</si>
  <si>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</si>
  <si>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</si>
  <si>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</si>
  <si>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</si>
  <si>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</si>
  <si>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</si>
  <si>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</si>
  <si>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</si>
  <si>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</si>
  <si>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</si>
  <si>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</si>
  <si>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</si>
  <si>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</si>
  <si>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</si>
  <si>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</si>
  <si>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</si>
  <si>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</si>
  <si>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</si>
  <si>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</si>
  <si>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</si>
  <si>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</si>
  <si>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</si>
  <si>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</si>
  <si>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</si>
  <si>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</si>
  <si>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</si>
  <si>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</si>
  <si>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</si>
  <si>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</si>
  <si>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</si>
  <si>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</si>
  <si>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</si>
  <si>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</si>
  <si>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</si>
  <si>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</si>
  <si>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</si>
  <si>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</si>
  <si>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</si>
  <si>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</si>
  <si>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</si>
  <si>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</si>
  <si>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</si>
  <si>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</si>
  <si>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</si>
  <si>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</si>
  <si>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</si>
  <si>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</si>
  <si>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</si>
  <si>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</si>
  <si>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</si>
  <si>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</si>
  <si>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</si>
  <si>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</si>
  <si>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</si>
  <si>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</si>
  <si>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</si>
  <si>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</si>
  <si>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</si>
  <si>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</si>
  <si>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</si>
  <si>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</si>
  <si>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</si>
  <si>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</si>
  <si>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</si>
  <si>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</si>
  <si>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</si>
  <si>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</si>
  <si>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</si>
  <si>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</si>
  <si>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</si>
  <si>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</si>
  <si>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</si>
  <si>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</si>
  <si>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</si>
  <si>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</si>
  <si>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</si>
  <si>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</si>
  <si>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</si>
  <si>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</si>
  <si>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</si>
  <si>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</si>
  <si>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</si>
  <si>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</si>
  <si>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</si>
  <si>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</si>
  <si>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</si>
  <si>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</si>
  <si>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</si>
  <si>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</si>
  <si>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</si>
  <si>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</si>
  <si>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</si>
  <si>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</si>
  <si>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</si>
  <si>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</si>
  <si>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</si>
  <si>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</si>
  <si>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</si>
  <si>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</si>
  <si>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</si>
  <si>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</si>
  <si>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</si>
  <si>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</si>
  <si>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</si>
  <si>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</si>
  <si>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</si>
  <si>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</si>
  <si>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</si>
  <si>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</si>
  <si>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</si>
  <si>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</si>
  <si>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</si>
  <si>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</si>
  <si>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</si>
  <si>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</si>
  <si>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</si>
  <si>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</si>
  <si>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</si>
  <si>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</si>
  <si>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</si>
  <si>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</si>
  <si>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</si>
  <si>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</si>
  <si>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</si>
  <si>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</si>
  <si>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</si>
  <si>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</si>
  <si>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</si>
  <si>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</si>
  <si>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</si>
  <si>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</si>
  <si>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</si>
  <si>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</si>
  <si>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</si>
  <si>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</si>
  <si>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</si>
  <si>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</si>
  <si>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</si>
  <si>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</si>
  <si>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</si>
  <si>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</si>
  <si>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</si>
  <si>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</si>
  <si>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</si>
  <si>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</si>
  <si>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</si>
  <si>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</si>
  <si>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</si>
  <si>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</si>
  <si>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</si>
  <si>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</si>
  <si>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</si>
  <si>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</si>
  <si>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</si>
  <si>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</si>
  <si>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</si>
  <si>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</si>
  <si>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</si>
  <si>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</si>
  <si>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</si>
  <si>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</si>
  <si>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</si>
  <si>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</si>
  <si>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</si>
  <si>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</si>
  <si>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</si>
  <si>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</si>
  <si>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</si>
  <si>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</si>
  <si>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</si>
  <si>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</si>
  <si>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</si>
  <si>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</si>
  <si>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</si>
  <si>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</si>
  <si>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</si>
  <si>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</si>
  <si>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</si>
  <si>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</si>
  <si>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</si>
  <si>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</si>
  <si>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</si>
  <si>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</si>
  <si>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</si>
  <si>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</si>
  <si>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</si>
  <si>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</si>
  <si>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</si>
  <si>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</si>
  <si>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</si>
  <si>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</si>
  <si>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</si>
  <si>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</si>
  <si>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</si>
  <si>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</si>
  <si>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</si>
  <si>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</si>
  <si>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</si>
  <si>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</si>
  <si>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</si>
  <si>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</si>
  <si>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</si>
  <si>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</si>
  <si>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</si>
  <si>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</si>
  <si>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</si>
  <si>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</si>
  <si>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</si>
  <si>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</si>
  <si>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</si>
  <si>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</si>
  <si>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</si>
  <si>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</si>
  <si>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</si>
  <si>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</si>
  <si>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</si>
  <si>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</si>
  <si>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</si>
  <si>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</si>
  <si>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</si>
  <si>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</si>
  <si>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</si>
  <si>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</si>
  <si>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</si>
  <si>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</si>
  <si>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</si>
  <si>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</si>
  <si>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</si>
  <si>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</si>
  <si>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</si>
  <si>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</si>
  <si>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</si>
  <si>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</si>
  <si>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</si>
  <si>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</si>
  <si>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</si>
  <si>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</si>
  <si>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</si>
  <si>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</si>
  <si>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</si>
  <si>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</si>
  <si>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</si>
  <si>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</si>
  <si>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</si>
  <si>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</si>
  <si>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</si>
  <si>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</si>
  <si>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</si>
  <si>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</si>
  <si>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</si>
  <si>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</si>
  <si>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</si>
  <si>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</si>
  <si>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</si>
  <si>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</si>
  <si>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</si>
  <si>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</si>
  <si>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</si>
  <si>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</si>
  <si>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</si>
  <si>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</si>
  <si>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</si>
  <si>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</si>
  <si>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</si>
  <si>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</si>
  <si>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</si>
  <si>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</si>
  <si>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</si>
  <si>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</si>
  <si>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</si>
  <si>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</si>
  <si>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</si>
  <si>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</si>
  <si>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</si>
  <si>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</si>
  <si>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</si>
  <si>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</si>
  <si>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</si>
  <si>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</si>
  <si>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</si>
  <si>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</si>
  <si>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</si>
  <si>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</si>
  <si>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</si>
  <si>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</si>
  <si>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</si>
  <si>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</si>
  <si>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</si>
  <si>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</si>
  <si>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</si>
  <si>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</si>
  <si>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</si>
  <si>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</si>
  <si>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</si>
  <si>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</si>
  <si>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</si>
  <si>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</si>
  <si>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</si>
  <si>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</si>
  <si>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</si>
  <si>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</si>
  <si>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</si>
  <si>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</si>
  <si>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</si>
  <si>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</si>
  <si>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</si>
  <si>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</si>
  <si>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</si>
  <si>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</si>
  <si>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</si>
  <si>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</si>
  <si>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</si>
  <si>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</si>
  <si>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</si>
  <si>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</si>
  <si>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</si>
  <si>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</si>
  <si>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</si>
  <si>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</si>
  <si>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</si>
  <si>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</si>
  <si>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</si>
  <si>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</si>
  <si>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</si>
  <si>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</si>
  <si>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</si>
  <si>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</si>
  <si>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</si>
  <si>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</si>
  <si>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</si>
  <si>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</si>
  <si>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</si>
  <si>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</si>
  <si>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</si>
  <si>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</si>
  <si>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</si>
  <si>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</si>
  <si>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</si>
  <si>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</si>
  <si>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</si>
  <si>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</si>
  <si>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</si>
  <si>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</si>
  <si>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</si>
  <si>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</si>
  <si>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</si>
  <si>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</si>
  <si>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</si>
  <si>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</si>
  <si>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</si>
  <si>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</si>
  <si>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</si>
  <si>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</si>
  <si>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</si>
  <si>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</si>
  <si>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</si>
  <si>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</si>
  <si>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</si>
  <si>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</si>
  <si>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</si>
  <si>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</si>
  <si>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</si>
  <si>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</si>
  <si>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</si>
  <si>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</si>
  <si>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</si>
  <si>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</si>
  <si>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</si>
  <si>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</si>
  <si>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</si>
  <si>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</si>
  <si>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</si>
  <si>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</si>
  <si>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</si>
  <si>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</si>
  <si>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</si>
  <si>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</si>
  <si>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</si>
  <si>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</si>
  <si>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</si>
  <si>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</si>
  <si>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</si>
  <si>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</si>
  <si>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</si>
  <si>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</si>
  <si>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</si>
  <si>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</si>
  <si>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</si>
  <si>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</si>
  <si>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</si>
  <si>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</si>
  <si>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</si>
  <si>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</si>
  <si>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</si>
  <si>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</si>
  <si>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</si>
  <si>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</si>
  <si>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</si>
  <si>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</si>
  <si>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</si>
  <si>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</si>
  <si>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</si>
  <si>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</si>
  <si>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</si>
  <si>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</si>
  <si>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</si>
  <si>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</si>
  <si>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</si>
  <si>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</si>
  <si>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</si>
  <si>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</si>
  <si>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</si>
  <si>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</si>
  <si>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</si>
  <si>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</si>
  <si>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</si>
  <si>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</si>
  <si>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</si>
  <si>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</si>
  <si>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</si>
  <si>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</si>
  <si>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</si>
  <si>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</si>
  <si>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</si>
  <si>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</si>
  <si>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</si>
  <si>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</si>
  <si>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</si>
  <si>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</si>
  <si>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</si>
  <si>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</si>
  <si>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</si>
  <si>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</si>
  <si>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</si>
  <si>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</si>
  <si>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</si>
  <si>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</si>
  <si>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</si>
  <si>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</si>
  <si>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</si>
  <si>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</si>
  <si>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</si>
  <si>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</si>
  <si>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</si>
  <si>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</si>
  <si>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</si>
  <si>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</si>
  <si>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</si>
  <si>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</si>
  <si>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</si>
  <si>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</si>
  <si>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</si>
  <si>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</si>
  <si>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</si>
  <si>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</si>
  <si>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</si>
  <si>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</si>
  <si>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</si>
  <si>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</si>
  <si>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</si>
  <si>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</si>
  <si>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</si>
  <si>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</si>
  <si>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</si>
  <si>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</si>
  <si>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</si>
  <si>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</si>
  <si>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</si>
  <si>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</si>
  <si>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</si>
  <si>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</si>
  <si>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</si>
  <si>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</si>
  <si>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</si>
  <si>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</si>
  <si>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</si>
  <si>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</si>
  <si>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</si>
  <si>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</si>
  <si>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</si>
  <si>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</si>
  <si>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</si>
  <si>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</si>
  <si>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</si>
  <si>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</si>
  <si>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</si>
  <si>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</si>
  <si>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</si>
  <si>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</si>
  <si>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</si>
  <si>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</si>
  <si>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</si>
  <si>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</si>
  <si>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</si>
  <si>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</si>
  <si>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</si>
  <si>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</si>
  <si>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</si>
  <si>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</si>
  <si>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</si>
  <si>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</si>
  <si>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</si>
  <si>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</si>
  <si>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</si>
  <si>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</si>
  <si>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</si>
  <si>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</si>
  <si>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</si>
  <si>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</si>
  <si>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</si>
  <si>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</si>
  <si>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</si>
  <si>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</si>
  <si>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</si>
  <si>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</si>
  <si>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</si>
  <si>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</si>
  <si>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</si>
  <si>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</si>
  <si>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</si>
  <si>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</si>
  <si>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</si>
  <si>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</si>
  <si>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</si>
  <si>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</si>
  <si>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</si>
  <si>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</si>
  <si>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</si>
  <si>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</si>
  <si>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</si>
  <si>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</si>
  <si>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</si>
  <si>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</si>
  <si>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</si>
  <si>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</si>
  <si>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</si>
  <si>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</si>
  <si>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</si>
  <si>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</si>
  <si>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</si>
  <si>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</si>
  <si>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</si>
  <si>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</si>
  <si>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</si>
  <si>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</si>
  <si>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</si>
  <si>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</si>
  <si>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</si>
  <si>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</si>
  <si>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</si>
  <si>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</si>
  <si>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</si>
  <si>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</si>
  <si>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</si>
  <si>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</si>
  <si>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</si>
  <si>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</si>
  <si>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</si>
  <si>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</si>
  <si>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</si>
  <si>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</si>
  <si>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</si>
  <si>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</si>
  <si>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</si>
  <si>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</si>
  <si>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</si>
  <si>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</si>
  <si>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</si>
  <si>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</si>
  <si>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</si>
  <si>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</si>
  <si>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</si>
  <si>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</si>
  <si>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</si>
  <si>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</si>
  <si>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</si>
  <si>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</si>
  <si>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</si>
  <si>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</si>
  <si>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</si>
  <si>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</si>
  <si>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</si>
  <si>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</si>
  <si>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</si>
  <si>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</si>
  <si>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</si>
  <si>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</si>
  <si>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</si>
  <si>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</si>
  <si>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</si>
  <si>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</si>
  <si>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</si>
  <si>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</si>
  <si>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</si>
  <si>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</si>
  <si>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</si>
  <si>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</si>
  <si>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</si>
  <si>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</si>
  <si>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</si>
  <si>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</si>
  <si>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</si>
  <si>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</si>
  <si>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</si>
  <si>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</si>
  <si>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</si>
  <si>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</si>
  <si>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</si>
  <si>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</si>
  <si>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</si>
  <si>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</si>
  <si>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</si>
  <si>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</si>
  <si>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</si>
  <si>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</si>
  <si>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</si>
  <si>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</si>
  <si>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</si>
  <si>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</si>
  <si>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</si>
  <si>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</si>
  <si>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</si>
  <si>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</si>
  <si>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</si>
  <si>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</si>
  <si>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</si>
  <si>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</si>
  <si>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</si>
  <si>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</si>
  <si>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</si>
  <si>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</si>
  <si>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</si>
  <si>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</si>
  <si>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</si>
  <si>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</si>
  <si>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</si>
  <si>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</si>
  <si>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</si>
  <si>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</si>
  <si>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</si>
  <si>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</si>
  <si>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</si>
  <si>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</si>
  <si>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</si>
  <si>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</si>
  <si>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</si>
  <si>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</si>
  <si>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</si>
  <si>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</si>
  <si>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</si>
  <si>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</si>
  <si>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</si>
  <si>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</si>
  <si>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</si>
  <si>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</si>
  <si>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</si>
  <si>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</si>
  <si>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</si>
  <si>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</si>
  <si>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</si>
  <si>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</si>
  <si>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</si>
  <si>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</si>
  <si>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</si>
  <si>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</si>
  <si>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</si>
  <si>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</si>
  <si>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</si>
  <si>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</si>
  <si>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</si>
  <si>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</si>
  <si>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</si>
  <si>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</si>
  <si>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</si>
  <si>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</si>
  <si>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</si>
  <si>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</si>
  <si>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</si>
  <si>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</si>
  <si>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</si>
  <si>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</si>
  <si>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</si>
  <si>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</si>
  <si>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</si>
  <si>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</si>
  <si>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</si>
  <si>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</si>
  <si>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</si>
  <si>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</si>
  <si>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</si>
  <si>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</si>
  <si>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</si>
  <si>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</si>
  <si>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</si>
  <si>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</si>
  <si>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</si>
  <si>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</si>
  <si>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</si>
  <si>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</si>
  <si>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</si>
  <si>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</si>
  <si>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</si>
  <si>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</si>
  <si>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</si>
  <si>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</si>
  <si>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</si>
  <si>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</si>
  <si>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</si>
  <si>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</si>
  <si>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</si>
  <si>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</si>
  <si>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</si>
  <si>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</si>
  <si>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</si>
  <si>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</si>
  <si>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</si>
  <si>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</si>
  <si>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</si>
  <si>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</si>
  <si>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</si>
  <si>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</si>
  <si>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</si>
  <si>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</si>
  <si>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</si>
  <si>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</si>
  <si>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</si>
  <si>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</si>
  <si>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</si>
  <si>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</si>
  <si>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</si>
  <si>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</si>
  <si>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</si>
  <si>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</si>
  <si>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</si>
  <si>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</si>
  <si>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</si>
  <si>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</si>
  <si>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</si>
  <si>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</si>
  <si>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</si>
  <si>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</si>
  <si>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</si>
  <si>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</si>
  <si>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</si>
  <si>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</si>
  <si>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</si>
  <si>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</si>
  <si>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</si>
  <si>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</si>
  <si>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</si>
  <si>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</si>
  <si>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</si>
  <si>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</si>
  <si>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</si>
  <si>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</si>
  <si>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</si>
  <si>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</si>
  <si>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</si>
  <si>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</si>
  <si>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</si>
  <si>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</si>
  <si>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</si>
  <si>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</si>
  <si>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</si>
  <si>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</si>
  <si>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</si>
  <si>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</si>
  <si>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</si>
  <si>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</si>
  <si>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</si>
  <si>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</si>
  <si>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</si>
  <si>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</si>
  <si>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</si>
  <si>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</si>
  <si>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</si>
  <si>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</si>
  <si>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</si>
  <si>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</si>
  <si>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</si>
  <si>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</si>
  <si>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</si>
  <si>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</si>
  <si>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</si>
  <si>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</si>
  <si>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</si>
  <si>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</si>
  <si>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</si>
  <si>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</si>
  <si>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</si>
  <si>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</si>
  <si>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</si>
  <si>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</si>
  <si>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</si>
  <si>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</si>
  <si>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</si>
  <si>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</si>
  <si>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</si>
  <si>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</si>
  <si>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</si>
  <si>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</si>
  <si>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</si>
  <si>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</si>
  <si>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</si>
  <si>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</si>
  <si>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</si>
  <si>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</si>
  <si>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</si>
  <si>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</si>
  <si>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</si>
  <si>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</si>
  <si>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</si>
  <si>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</si>
  <si>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</si>
  <si>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</si>
  <si>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</si>
  <si>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</si>
  <si>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</si>
  <si>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</si>
  <si>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</si>
  <si>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</si>
  <si>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</si>
  <si>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</si>
  <si>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</si>
  <si>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</si>
  <si>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</si>
  <si>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</si>
  <si>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</si>
  <si>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</si>
  <si>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</si>
  <si>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</si>
  <si>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</si>
  <si>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</si>
  <si>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</si>
  <si>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</si>
  <si>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</si>
  <si>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</si>
  <si>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</si>
  <si>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</si>
  <si>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</si>
  <si>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</si>
  <si>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</si>
  <si>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</si>
  <si>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</si>
  <si>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</si>
  <si>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</si>
  <si>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</si>
  <si>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</si>
  <si>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</si>
  <si>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</si>
  <si>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</si>
  <si>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</si>
  <si>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</si>
  <si>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</si>
  <si>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</si>
  <si>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</si>
  <si>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</si>
  <si>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</si>
  <si>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</si>
  <si>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</si>
  <si>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</si>
  <si>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</si>
  <si>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</si>
  <si>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</si>
  <si>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</si>
  <si>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</si>
  <si>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</si>
  <si>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</si>
  <si>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</si>
  <si>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</si>
  <si>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</si>
  <si>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</si>
  <si>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</si>
  <si>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</si>
  <si>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</si>
  <si>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</si>
  <si>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</si>
  <si>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</si>
  <si>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</si>
  <si>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</si>
  <si>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</si>
  <si>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</si>
  <si>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</si>
  <si>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</si>
  <si>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</si>
  <si>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</si>
  <si>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</si>
  <si>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</si>
  <si>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</si>
  <si>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</si>
  <si>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</si>
  <si>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</si>
  <si>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</si>
  <si>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</si>
  <si>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</si>
  <si>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</si>
  <si>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</si>
  <si>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</si>
  <si>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</si>
  <si>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</si>
  <si>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</si>
  <si>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</si>
  <si>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</si>
  <si>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</si>
  <si>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</si>
  <si>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</si>
  <si>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</si>
  <si>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</si>
  <si>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</si>
  <si>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</si>
  <si>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</si>
  <si>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</si>
  <si>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</si>
  <si>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</si>
  <si>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</si>
  <si>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</si>
  <si>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</si>
  <si>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</si>
  <si>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</si>
  <si>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</si>
  <si>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</si>
  <si>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</si>
  <si>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</si>
  <si>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</si>
  <si>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</si>
  <si>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</si>
  <si>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</si>
  <si>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</si>
  <si>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</si>
  <si>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</si>
  <si>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</si>
  <si>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</si>
  <si>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</si>
  <si>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</si>
  <si>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</si>
  <si>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</si>
  <si>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</si>
  <si>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</si>
  <si>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</si>
  <si>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</si>
  <si>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</si>
  <si>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</si>
  <si>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</si>
  <si>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</si>
  <si>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</si>
  <si>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</si>
  <si>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</si>
  <si>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</si>
  <si>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</si>
  <si>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</si>
  <si>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</si>
  <si>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</si>
  <si>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</si>
  <si>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</si>
  <si>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</si>
  <si>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</si>
  <si>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</si>
  <si>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</si>
  <si>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</si>
  <si>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</si>
  <si>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</si>
  <si>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</si>
  <si>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</si>
  <si>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</si>
  <si>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</si>
  <si>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</si>
  <si>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</si>
  <si>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</si>
  <si>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</si>
  <si>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</si>
  <si>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</si>
  <si>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</si>
  <si>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</si>
  <si>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</si>
  <si>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</si>
  <si>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</si>
  <si>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</si>
  <si>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</si>
  <si>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</si>
  <si>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</si>
  <si>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</si>
  <si>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</si>
  <si>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</si>
  <si>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</si>
  <si>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</si>
  <si>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</si>
  <si>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</si>
  <si>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</si>
  <si>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</si>
  <si>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</si>
  <si>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</si>
  <si>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</si>
  <si>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</si>
  <si>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</si>
  <si>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</si>
  <si>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</si>
  <si>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</si>
  <si>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</si>
  <si>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</si>
  <si>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</si>
  <si>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</si>
  <si>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</si>
  <si>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</si>
  <si>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</si>
  <si>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</si>
  <si>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</si>
  <si>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</si>
  <si>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</si>
  <si>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</si>
  <si>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</si>
  <si>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</si>
  <si>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</si>
  <si>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</si>
  <si>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</si>
  <si>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</si>
  <si>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</si>
  <si>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</si>
  <si>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</si>
  <si>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</si>
  <si>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</si>
  <si>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</si>
  <si>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</si>
  <si>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</si>
  <si>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</si>
  <si>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</si>
  <si>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</si>
  <si>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</si>
  <si>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</si>
  <si>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</si>
  <si>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</si>
  <si>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</si>
  <si>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</si>
  <si>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</si>
  <si>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</si>
  <si>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</si>
  <si>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</si>
  <si>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</si>
  <si>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</si>
  <si>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</si>
  <si>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</si>
  <si>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</si>
  <si>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</si>
  <si>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</si>
  <si>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</si>
  <si>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</si>
  <si>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</si>
  <si>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</si>
  <si>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</si>
  <si>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</si>
  <si>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</si>
  <si>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</si>
  <si>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</si>
  <si>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</si>
  <si>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</si>
  <si>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</si>
  <si>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</si>
  <si>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</si>
  <si>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</si>
  <si>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</si>
  <si>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</si>
  <si>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</si>
  <si>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</si>
  <si>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</si>
  <si>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</si>
  <si>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</si>
  <si>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</si>
  <si>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</si>
  <si>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</si>
  <si>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</si>
  <si>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</si>
  <si>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</si>
  <si>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</si>
  <si>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</si>
  <si>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</si>
  <si>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</si>
  <si>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</si>
  <si>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</si>
  <si>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</si>
  <si>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</si>
  <si>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</si>
  <si>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</si>
  <si>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</si>
  <si>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</si>
  <si>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</si>
  <si>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</si>
  <si>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</si>
  <si>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</si>
  <si>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</si>
  <si>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</si>
  <si>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</si>
  <si>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</si>
  <si>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</si>
  <si>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</si>
  <si>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</si>
  <si>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</si>
  <si>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</si>
  <si>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</si>
  <si>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</si>
  <si>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</si>
  <si>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</si>
  <si>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</si>
  <si>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</si>
  <si>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</si>
  <si>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</si>
  <si>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</si>
  <si>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</si>
  <si>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</si>
  <si>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</si>
  <si>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</si>
  <si>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</si>
  <si>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</si>
  <si>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</si>
  <si>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</si>
  <si>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</si>
  <si>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</si>
  <si>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</si>
  <si>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</si>
  <si>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</si>
  <si>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</si>
  <si>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</si>
  <si>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</si>
  <si>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</si>
  <si>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</si>
  <si>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</si>
  <si>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</si>
  <si>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</si>
  <si>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</si>
  <si>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</si>
  <si>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</si>
  <si>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</si>
  <si>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</si>
  <si>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</si>
  <si>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</si>
  <si>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</si>
  <si>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</si>
  <si>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</si>
  <si>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</si>
  <si>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</si>
  <si>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</si>
  <si>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</si>
  <si>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</si>
  <si>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</si>
  <si>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</si>
  <si>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</si>
  <si>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</si>
  <si>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</si>
  <si>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</si>
  <si>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</si>
  <si>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</si>
  <si>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</si>
  <si>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</si>
  <si>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</si>
  <si>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</si>
  <si>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</si>
  <si>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</si>
  <si>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</si>
  <si>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</si>
  <si>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</si>
  <si>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</si>
  <si>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</si>
  <si>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</si>
  <si>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</si>
  <si>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</si>
  <si>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</si>
  <si>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</si>
  <si>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</si>
  <si>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</si>
  <si>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</si>
  <si>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</si>
  <si>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</si>
  <si>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</si>
  <si>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</si>
  <si>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</si>
  <si>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</si>
  <si>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</si>
  <si>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</si>
  <si>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</si>
  <si>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</si>
  <si>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</si>
  <si>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</si>
  <si>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</si>
  <si>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</si>
  <si>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</si>
  <si>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</si>
  <si>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</si>
  <si>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</si>
  <si>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</si>
  <si>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</si>
  <si>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</si>
  <si>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</si>
  <si>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</si>
  <si>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</si>
  <si>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</si>
  <si>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</si>
  <si>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</si>
  <si>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</si>
  <si>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</si>
  <si>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</si>
  <si>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</si>
  <si>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</si>
  <si>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</si>
  <si>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</si>
  <si>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</si>
  <si>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</si>
  <si>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</si>
  <si>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</si>
  <si>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</si>
  <si>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</si>
  <si>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</si>
  <si>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</si>
  <si>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</si>
  <si>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</si>
  <si>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</si>
  <si>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</si>
  <si>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</si>
  <si>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</si>
  <si>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</si>
  <si>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</si>
  <si>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</si>
  <si>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</si>
  <si>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</si>
  <si>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</si>
  <si>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</si>
  <si>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</si>
  <si>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</si>
  <si>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</si>
  <si>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</si>
  <si>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</si>
  <si>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</si>
  <si>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</si>
  <si>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</si>
  <si>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</si>
  <si>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</si>
  <si>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</si>
  <si>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</si>
  <si>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</si>
  <si>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</si>
  <si>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</si>
  <si>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</si>
  <si>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</si>
  <si>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</si>
  <si>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</si>
  <si>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</si>
  <si>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</si>
  <si>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</si>
  <si>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</si>
  <si>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</si>
  <si>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</si>
  <si>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</si>
  <si>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</si>
  <si>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</si>
  <si>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</si>
  <si>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</si>
  <si>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</si>
  <si>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</si>
  <si>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</si>
  <si>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</si>
  <si>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</si>
  <si>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</si>
  <si>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</si>
  <si>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</si>
  <si>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</si>
  <si>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</si>
  <si>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</si>
  <si>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</si>
  <si>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</si>
  <si>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</si>
  <si>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</si>
  <si>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</si>
  <si>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</si>
  <si>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</si>
  <si>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</si>
  <si>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</si>
  <si>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</si>
  <si>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</si>
  <si>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</si>
  <si>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</si>
  <si>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</si>
  <si>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</si>
  <si>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</si>
  <si>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</si>
  <si>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</si>
  <si>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</si>
  <si>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</si>
  <si>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</si>
  <si>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</si>
  <si>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</si>
  <si>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</si>
  <si>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</si>
  <si>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</si>
  <si>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</si>
  <si>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</si>
  <si>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</si>
  <si>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</si>
  <si>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</si>
  <si>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</si>
  <si>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</si>
  <si>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</si>
  <si>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</si>
  <si>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</si>
  <si>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</si>
  <si>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</si>
  <si>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</si>
  <si>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</si>
  <si>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</si>
  <si>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</si>
  <si>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</si>
  <si>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</si>
  <si>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</si>
  <si>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</si>
  <si>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</si>
  <si>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</si>
  <si>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</si>
  <si>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</si>
  <si>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</si>
  <si>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</si>
  <si>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</si>
  <si>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</si>
  <si>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</si>
  <si>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</si>
  <si>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</si>
  <si>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</si>
  <si>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</si>
  <si>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</si>
  <si>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</si>
  <si>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</si>
  <si>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</si>
  <si>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</si>
  <si>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</si>
  <si>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</si>
  <si>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</si>
  <si>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</si>
  <si>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</si>
  <si>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</si>
  <si>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</si>
  <si>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</si>
  <si>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</si>
  <si>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</si>
  <si>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</si>
  <si>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</si>
  <si>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</si>
  <si>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</si>
  <si>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</si>
  <si>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</si>
  <si>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</si>
  <si>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</si>
  <si>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</si>
  <si>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</si>
  <si>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</si>
  <si>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</si>
  <si>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</si>
  <si>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</si>
  <si>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</si>
  <si>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</si>
  <si>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</si>
  <si>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</si>
  <si>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</si>
  <si>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</si>
  <si>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</si>
  <si>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</si>
  <si>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</si>
  <si>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</si>
  <si>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</si>
  <si>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</si>
  <si>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</si>
  <si>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</si>
  <si>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</si>
  <si>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</si>
  <si>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</si>
  <si>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</si>
  <si>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</si>
  <si>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</si>
  <si>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</si>
  <si>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</si>
  <si>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</si>
  <si>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</si>
  <si>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</si>
  <si>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</si>
  <si>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</si>
  <si>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</si>
  <si>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</si>
  <si>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</si>
  <si>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</si>
  <si>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</si>
  <si>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</si>
  <si>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</si>
  <si>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</si>
  <si>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</si>
  <si>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</si>
  <si>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</si>
  <si>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</si>
  <si>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</si>
  <si>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</si>
  <si>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</si>
  <si>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</si>
  <si>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</si>
  <si>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</si>
  <si>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</si>
  <si>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</si>
  <si>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</si>
  <si>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</si>
  <si>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</si>
  <si>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</si>
  <si>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</si>
  <si>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</si>
  <si>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</si>
  <si>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</si>
  <si>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</si>
  <si>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</si>
  <si>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</si>
  <si>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</si>
  <si>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</si>
  <si>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</si>
  <si>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</si>
  <si>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</si>
  <si>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</si>
  <si>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</si>
  <si>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</si>
  <si>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</si>
  <si>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</si>
  <si>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</si>
  <si>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</si>
  <si>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</si>
  <si>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</si>
  <si>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</si>
  <si>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</si>
  <si>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</si>
  <si>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</si>
  <si>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</si>
  <si>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</si>
  <si>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</si>
  <si>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</si>
  <si>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</si>
  <si>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</si>
  <si>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</si>
  <si>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</si>
  <si>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</si>
  <si>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</si>
  <si>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</si>
  <si>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</si>
  <si>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</si>
  <si>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</si>
  <si>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</si>
  <si>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</si>
  <si>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</si>
  <si>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</si>
  <si>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</si>
  <si>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</si>
  <si>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</si>
  <si>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</si>
  <si>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</si>
  <si>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</si>
  <si>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</si>
  <si>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</si>
  <si>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</si>
  <si>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</si>
  <si>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</si>
  <si>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</si>
  <si>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</si>
  <si>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</si>
  <si>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</si>
  <si>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</si>
  <si>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</si>
  <si>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</si>
  <si>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</si>
  <si>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</si>
  <si>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</si>
  <si>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</si>
  <si>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</si>
  <si>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</si>
  <si>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</si>
  <si>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</si>
  <si>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</si>
  <si>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</si>
  <si>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</si>
  <si>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</si>
  <si>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</si>
  <si>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</si>
  <si>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</si>
  <si>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</si>
  <si>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</si>
  <si>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</si>
  <si>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</si>
  <si>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</si>
  <si>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</si>
  <si>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</si>
  <si>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</si>
  <si>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</si>
  <si>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</si>
  <si>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</si>
  <si>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</si>
  <si>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</si>
  <si>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</si>
  <si>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</si>
  <si>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</si>
  <si>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</si>
  <si>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</si>
  <si>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</si>
  <si>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</si>
  <si>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</si>
  <si>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</si>
  <si>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</si>
  <si>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</si>
  <si>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</si>
  <si>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</si>
  <si>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</si>
  <si>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</si>
  <si>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</si>
  <si>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</si>
  <si>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</si>
  <si>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</si>
  <si>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</si>
  <si>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</si>
  <si>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</si>
  <si>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</si>
  <si>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</si>
  <si>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</si>
  <si>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</si>
  <si>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</si>
  <si>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</si>
  <si>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</si>
  <si>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</si>
  <si>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</si>
  <si>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</si>
  <si>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</si>
  <si>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</si>
  <si>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</si>
  <si>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</si>
  <si>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</si>
  <si>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</si>
  <si>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</si>
  <si>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</si>
  <si>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</si>
  <si>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</si>
  <si>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</si>
  <si>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</si>
  <si>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</si>
  <si>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</si>
  <si>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</si>
  <si>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</si>
  <si>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</si>
  <si>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</si>
  <si>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</si>
  <si>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</si>
  <si>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</si>
  <si>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</si>
  <si>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</si>
  <si>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</si>
  <si>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</si>
  <si>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</si>
  <si>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</si>
  <si>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</si>
  <si>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</si>
  <si>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</si>
  <si>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</si>
  <si>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</si>
  <si>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</si>
  <si>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</si>
  <si>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</si>
  <si>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</si>
  <si>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</si>
  <si>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</si>
  <si>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</si>
  <si>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</si>
  <si>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</si>
  <si>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</si>
  <si>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</si>
  <si>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</si>
  <si>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</si>
  <si>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</si>
  <si>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</si>
  <si>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</si>
  <si>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</si>
  <si>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</si>
  <si>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</si>
  <si>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</si>
  <si>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</si>
  <si>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</si>
  <si>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</si>
  <si>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</si>
  <si>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</si>
  <si>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</si>
  <si>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</si>
  <si>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</si>
  <si>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</si>
  <si>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</si>
  <si>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</si>
  <si>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</si>
  <si>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</si>
  <si>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</si>
  <si>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</si>
  <si>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</si>
  <si>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</si>
  <si>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</si>
  <si>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</si>
  <si>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</si>
  <si>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</si>
  <si>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</si>
  <si>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</si>
  <si>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</si>
  <si>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</si>
  <si>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</si>
  <si>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</si>
  <si>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</si>
  <si>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</si>
  <si>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</si>
  <si>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</si>
  <si>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</si>
  <si>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</si>
  <si>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</si>
  <si>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</si>
  <si>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</si>
  <si>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</si>
  <si>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</si>
  <si>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</si>
  <si>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</si>
  <si>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</si>
  <si>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</si>
  <si>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</si>
  <si>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</si>
  <si>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</si>
  <si>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</si>
  <si>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</si>
  <si>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</si>
  <si>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</si>
  <si>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</si>
  <si>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</si>
  <si>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</si>
  <si>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</si>
  <si>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</si>
  <si>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</si>
  <si>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</si>
  <si>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</si>
  <si>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</si>
  <si>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</si>
  <si>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</si>
  <si>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</si>
  <si>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</si>
  <si>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</si>
  <si>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</si>
  <si>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</si>
  <si>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</si>
  <si>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</si>
  <si>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</si>
  <si>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</si>
  <si>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</si>
  <si>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</si>
  <si>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</si>
  <si>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</si>
  <si>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</si>
  <si>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</si>
  <si>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</si>
  <si>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</si>
  <si>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</si>
  <si>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</si>
  <si>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</si>
  <si>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</si>
  <si>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</si>
  <si>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</si>
  <si>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</si>
  <si>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</si>
  <si>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</si>
  <si>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</si>
  <si>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</si>
  <si>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</si>
  <si>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</si>
  <si>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</si>
  <si>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</si>
  <si>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</si>
  <si>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</si>
  <si>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</si>
  <si>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</si>
  <si>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</si>
  <si>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</si>
  <si>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</si>
  <si>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</si>
  <si>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</si>
  <si>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</si>
  <si>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</si>
  <si>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</si>
  <si>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</si>
  <si>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</si>
  <si>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</si>
  <si>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</si>
  <si>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</si>
  <si>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</si>
  <si>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</si>
  <si>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</si>
  <si>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</si>
  <si>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</si>
  <si>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</si>
  <si>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</si>
  <si>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</si>
  <si>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</si>
  <si>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</si>
  <si>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</si>
  <si>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</si>
  <si>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</si>
  <si>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</si>
  <si>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</si>
  <si>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</si>
  <si>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</si>
  <si>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</si>
  <si>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</si>
  <si>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</si>
  <si>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</si>
  <si>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</si>
  <si>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</si>
  <si>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</si>
  <si>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</si>
  <si>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</si>
  <si>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</si>
  <si>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</si>
  <si>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</si>
  <si>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</si>
  <si>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</si>
  <si>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</si>
  <si>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</si>
  <si>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</si>
  <si>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</si>
  <si>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</si>
  <si>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</si>
  <si>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</si>
  <si>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</si>
  <si>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</si>
  <si>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</si>
  <si>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</si>
  <si>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</si>
  <si>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</si>
  <si>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</si>
  <si>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</si>
  <si>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</si>
  <si>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</si>
  <si>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</si>
  <si>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</si>
  <si>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</si>
  <si>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</si>
  <si>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</si>
  <si>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</si>
  <si>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</si>
  <si>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</si>
  <si>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</si>
  <si>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</si>
  <si>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</si>
  <si>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</si>
  <si>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</si>
  <si>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</si>
  <si>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</si>
  <si>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</si>
  <si>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</si>
  <si>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</si>
  <si>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</si>
  <si>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</si>
  <si>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</si>
  <si>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</si>
  <si>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</si>
  <si>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</si>
  <si>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</si>
  <si>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</si>
  <si>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</si>
  <si>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</si>
  <si>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</si>
  <si>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</si>
  <si>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</si>
  <si>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</si>
  <si>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</si>
  <si>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</si>
  <si>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</si>
  <si>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</si>
  <si>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</si>
  <si>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</si>
  <si>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</si>
  <si>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</si>
  <si>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</si>
  <si>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</si>
  <si>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</si>
  <si>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</si>
  <si>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</si>
  <si>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</si>
  <si>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</si>
  <si>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</si>
  <si>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</si>
  <si>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</si>
  <si>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</si>
  <si>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</si>
  <si>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</si>
  <si>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</si>
  <si>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</si>
  <si>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</si>
  <si>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</si>
  <si>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</si>
  <si>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</si>
  <si>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</si>
  <si>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</si>
  <si>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</si>
  <si>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</si>
  <si>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</si>
  <si>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</si>
  <si>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</si>
  <si>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</si>
  <si>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</si>
  <si>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</si>
  <si>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</si>
  <si>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</si>
  <si>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</si>
  <si>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</si>
  <si>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</si>
  <si>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</si>
  <si>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</si>
  <si>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</si>
  <si>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</si>
  <si>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</si>
  <si>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</si>
  <si>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</si>
  <si>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</si>
  <si>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</si>
  <si>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</si>
  <si>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</si>
  <si>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</si>
  <si>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</si>
  <si>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</si>
  <si>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</si>
  <si>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</si>
  <si>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</si>
  <si>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</si>
  <si>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</si>
  <si>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</si>
  <si>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</si>
  <si>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</si>
  <si>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</si>
  <si>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</si>
  <si>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</si>
  <si>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</si>
  <si>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</si>
  <si>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</si>
  <si>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</si>
  <si>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</si>
  <si>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</si>
  <si>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</si>
  <si>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</si>
  <si>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</si>
  <si>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</si>
  <si>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</si>
  <si>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</si>
  <si>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</si>
  <si>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</si>
  <si>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</si>
  <si>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</si>
  <si>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</si>
  <si>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</si>
  <si>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</si>
  <si>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</si>
  <si>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</si>
  <si>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</si>
  <si>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</si>
  <si>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</si>
  <si>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</si>
  <si>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</si>
  <si>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</si>
  <si>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</si>
  <si>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</si>
  <si>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</si>
  <si>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</si>
  <si>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</si>
  <si>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</si>
  <si>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</si>
  <si>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</si>
  <si>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</si>
  <si>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</si>
  <si>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</si>
  <si>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</si>
  <si>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</si>
  <si>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</si>
  <si>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</si>
  <si>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</si>
  <si>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</si>
  <si>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</si>
  <si>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</si>
  <si>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</si>
  <si>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</si>
  <si>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</si>
  <si>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</si>
  <si>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</si>
  <si>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</si>
  <si>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</si>
  <si>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</si>
  <si>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</si>
  <si>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</si>
  <si>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</si>
  <si>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</si>
  <si>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</si>
  <si>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</si>
  <si>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</si>
  <si>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</si>
  <si>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</si>
  <si>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</si>
  <si>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</si>
  <si>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</si>
  <si>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</si>
  <si>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</si>
  <si>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</si>
  <si>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</si>
  <si>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</si>
  <si>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</si>
  <si>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</si>
  <si>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</si>
  <si>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</si>
  <si>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</si>
  <si>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</si>
  <si>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</si>
  <si>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</si>
  <si>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</si>
  <si>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</si>
  <si>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</si>
  <si>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</si>
  <si>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</si>
  <si>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</si>
  <si>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</si>
  <si>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</si>
  <si>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</si>
  <si>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</si>
  <si>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</si>
  <si>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</si>
  <si>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</si>
  <si>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</si>
  <si>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</si>
  <si>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</si>
  <si>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</si>
  <si>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</si>
  <si>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</si>
  <si>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</si>
  <si>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</si>
  <si>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</si>
  <si>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</si>
  <si>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</si>
  <si>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</si>
  <si>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</si>
  <si>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</si>
  <si>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</si>
  <si>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</si>
  <si>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</si>
  <si>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</si>
  <si>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</si>
  <si>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</si>
  <si>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</si>
  <si>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</si>
  <si>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</si>
  <si>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</si>
  <si>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</si>
  <si>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</si>
  <si>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</si>
  <si>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</si>
  <si>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</si>
  <si>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</si>
  <si>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</si>
  <si>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</si>
  <si>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</si>
  <si>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</si>
  <si>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</si>
  <si>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</si>
  <si>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</si>
  <si>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</si>
  <si>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</si>
  <si>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</si>
  <si>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</si>
  <si>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</si>
  <si>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</si>
  <si>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</si>
  <si>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</si>
  <si>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</si>
  <si>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</si>
  <si>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</si>
  <si>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</si>
  <si>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</si>
  <si>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</si>
  <si>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</si>
  <si>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</si>
  <si>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</si>
  <si>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</si>
  <si>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</si>
  <si>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</si>
  <si>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</si>
  <si>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</si>
  <si>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</si>
  <si>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</si>
  <si>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</si>
  <si>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</si>
  <si>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</si>
  <si>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</si>
  <si>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</si>
  <si>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</si>
  <si>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</si>
  <si>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</si>
  <si>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</si>
  <si>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</si>
  <si>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</si>
  <si>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</si>
  <si>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</si>
  <si>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</si>
  <si>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</si>
  <si>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</si>
  <si>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</si>
  <si>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</si>
  <si>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</si>
  <si>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</si>
  <si>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</si>
  <si>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</si>
  <si>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</si>
  <si>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</si>
  <si>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</si>
  <si>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</si>
  <si>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</si>
  <si>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</si>
  <si>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</si>
  <si>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</si>
  <si>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</si>
  <si>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</si>
  <si>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</si>
  <si>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</si>
  <si>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</si>
  <si>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</si>
  <si>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</si>
  <si>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</si>
  <si>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</si>
  <si>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</si>
  <si>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</si>
  <si>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</si>
  <si>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</si>
  <si>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</si>
  <si>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</si>
  <si>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</si>
  <si>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</si>
  <si>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</si>
  <si>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</si>
  <si>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</si>
  <si>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</si>
  <si>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</si>
  <si>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</si>
  <si>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</si>
  <si>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</si>
  <si>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</si>
  <si>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</si>
  <si>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</si>
  <si>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</si>
  <si>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</si>
  <si>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</si>
  <si>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</si>
  <si>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</si>
  <si>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</si>
  <si>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</si>
  <si>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</si>
  <si>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</si>
  <si>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</si>
  <si>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</si>
  <si>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</si>
  <si>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</si>
  <si>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</si>
  <si>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</si>
  <si>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</si>
  <si>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</si>
  <si>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</si>
  <si>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</si>
  <si>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</si>
  <si>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</si>
  <si>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</si>
  <si>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</si>
  <si>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</si>
  <si>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</si>
  <si>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</si>
  <si>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</si>
  <si>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</si>
  <si>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</si>
  <si>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</si>
  <si>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</si>
  <si>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</si>
  <si>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</si>
  <si>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</si>
  <si>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</si>
  <si>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</si>
  <si>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</si>
  <si>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</si>
  <si>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</si>
  <si>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</si>
  <si>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</si>
  <si>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</si>
  <si>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</si>
  <si>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</si>
  <si>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</si>
  <si>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</si>
  <si>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</si>
  <si>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</si>
  <si>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</si>
  <si>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</si>
  <si>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</si>
  <si>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</si>
  <si>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</si>
  <si>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</si>
  <si>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</si>
  <si>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</si>
  <si>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</si>
  <si>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</si>
  <si>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</si>
  <si>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</si>
  <si>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</si>
  <si>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</si>
  <si>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</si>
  <si>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</si>
  <si>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</si>
  <si>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</si>
  <si>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</si>
  <si>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</si>
  <si>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</si>
  <si>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</si>
  <si>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</si>
  <si>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</si>
  <si>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</si>
  <si>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</si>
  <si>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</si>
  <si>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</si>
  <si>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</si>
  <si>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</si>
  <si>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</si>
  <si>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</si>
  <si>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</si>
  <si>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</si>
  <si>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</si>
  <si>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</si>
  <si>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</si>
  <si>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</si>
  <si>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</si>
  <si>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</si>
  <si>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</si>
  <si>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</si>
  <si>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</si>
  <si>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</si>
  <si>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</si>
  <si>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</si>
  <si>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</si>
  <si>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</si>
  <si>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</si>
  <si>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</si>
  <si>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</si>
  <si>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</si>
  <si>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</si>
  <si>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</si>
  <si>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</si>
  <si>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</si>
  <si>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</si>
  <si>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</si>
  <si>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</si>
  <si>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</si>
  <si>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</si>
  <si>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</si>
  <si>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</si>
  <si>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</si>
  <si>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</si>
  <si>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</si>
  <si>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</si>
  <si>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</si>
  <si>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</si>
  <si>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</si>
  <si>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</si>
  <si>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</si>
  <si>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</si>
  <si>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</si>
  <si>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</si>
  <si>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</si>
  <si>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</si>
  <si>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</si>
  <si>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</si>
  <si>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</si>
  <si>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</si>
  <si>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</si>
  <si>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</si>
  <si>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</si>
  <si>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</si>
  <si>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</si>
  <si>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</si>
  <si>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</si>
  <si>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</si>
  <si>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</si>
  <si>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</si>
  <si>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</si>
  <si>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</si>
  <si>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</si>
  <si>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</si>
  <si>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</si>
  <si>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</si>
  <si>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</si>
  <si>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</si>
  <si>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</si>
  <si>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</si>
  <si>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</si>
  <si>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</si>
  <si>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</si>
  <si>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</si>
  <si>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</si>
  <si>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</si>
  <si>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</si>
  <si>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</si>
  <si>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</si>
  <si>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</si>
  <si>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</si>
  <si>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</si>
  <si>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</si>
  <si>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</si>
  <si>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</si>
  <si>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</si>
  <si>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</si>
  <si>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</si>
  <si>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</si>
  <si>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</si>
  <si>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</si>
  <si>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</si>
  <si>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</si>
  <si>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</si>
  <si>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</si>
  <si>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</si>
  <si>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</si>
  <si>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</si>
  <si>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</si>
  <si>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</si>
  <si>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</si>
  <si>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</si>
  <si>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</si>
  <si>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</si>
  <si>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</si>
  <si>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</si>
  <si>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</si>
  <si>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</si>
  <si>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</si>
  <si>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</si>
  <si>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</si>
  <si>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</si>
  <si>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</si>
  <si>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</si>
  <si>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</si>
  <si>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</si>
  <si>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</si>
  <si>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</si>
  <si>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</si>
  <si>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</si>
  <si>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</si>
  <si>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</si>
  <si>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</si>
  <si>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</si>
  <si>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</si>
  <si>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</si>
  <si>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</si>
  <si>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</si>
  <si>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</si>
  <si>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</si>
  <si>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</si>
  <si>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</si>
  <si>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</si>
  <si>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</si>
  <si>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</si>
  <si>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</si>
  <si>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</si>
  <si>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</si>
  <si>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</si>
  <si>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</si>
  <si>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</si>
  <si>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</si>
  <si>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</si>
  <si>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</si>
  <si>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</si>
  <si>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</si>
  <si>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</si>
  <si>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</si>
  <si>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</si>
  <si>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</si>
  <si>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</si>
  <si>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</si>
  <si>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</si>
  <si>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</si>
  <si>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</si>
  <si>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</si>
  <si>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</si>
  <si>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</si>
  <si>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</si>
  <si>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</si>
  <si>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</si>
  <si>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</si>
  <si>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</si>
  <si>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</si>
  <si>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</si>
  <si>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</si>
  <si>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</si>
  <si>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</si>
  <si>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</si>
  <si>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</si>
  <si>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</si>
  <si>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</si>
  <si>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</si>
  <si>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</si>
  <si>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</si>
  <si>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</si>
  <si>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</si>
  <si>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</si>
  <si>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</si>
  <si>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</si>
  <si>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</si>
  <si>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</si>
  <si>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</si>
  <si>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</si>
  <si>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</si>
  <si>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</si>
  <si>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</si>
  <si>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</si>
  <si>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</si>
  <si>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</si>
  <si>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</si>
  <si>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</si>
  <si>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</si>
  <si>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</si>
  <si>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</si>
  <si>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</si>
  <si>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</si>
  <si>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</si>
  <si>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</si>
  <si>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</si>
  <si>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</si>
  <si>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</si>
  <si>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</si>
  <si>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</si>
  <si>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</si>
  <si>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</si>
  <si>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</si>
  <si>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</si>
  <si>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</si>
  <si>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</si>
  <si>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</si>
  <si>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</si>
  <si>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</si>
  <si>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</si>
  <si>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</si>
  <si>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</si>
  <si>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</si>
  <si>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</si>
  <si>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</si>
  <si>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</si>
  <si>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</si>
  <si>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</si>
  <si>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</si>
  <si>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</si>
  <si>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</si>
  <si>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</si>
  <si>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</si>
  <si>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</si>
  <si>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</si>
  <si>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</si>
  <si>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</si>
  <si>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</si>
  <si>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</si>
  <si>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</si>
  <si>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</si>
  <si>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</si>
  <si>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</si>
  <si>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</si>
  <si>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</si>
  <si>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</si>
  <si>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</si>
  <si>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</si>
  <si>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</si>
  <si>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</si>
  <si>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</si>
  <si>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</si>
  <si>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</si>
  <si>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</si>
  <si>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</si>
  <si>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</si>
  <si>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</si>
  <si>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</si>
  <si>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</si>
  <si>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</si>
  <si>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</si>
  <si>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</si>
  <si>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</si>
  <si>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</si>
  <si>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</si>
  <si>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</si>
  <si>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</si>
  <si>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</si>
  <si>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</si>
  <si>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</si>
  <si>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</si>
  <si>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</si>
  <si>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</si>
  <si>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</si>
  <si>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</si>
  <si>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</si>
  <si>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</si>
  <si>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</si>
  <si>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</si>
  <si>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</si>
  <si>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</si>
  <si>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</si>
  <si>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</si>
  <si>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</si>
  <si>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</si>
  <si>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</si>
  <si>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</si>
  <si>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</si>
  <si>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</si>
  <si>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</si>
  <si>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</si>
  <si>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</si>
  <si>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</si>
  <si>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</si>
  <si>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</si>
  <si>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</si>
  <si>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</si>
  <si>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</si>
  <si>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</si>
  <si>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</si>
  <si>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</si>
  <si>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</si>
  <si>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</si>
  <si>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</si>
  <si>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</si>
  <si>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</si>
  <si>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</si>
  <si>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</si>
  <si>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</si>
  <si>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</si>
  <si>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</si>
  <si>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</si>
  <si>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</si>
  <si>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</si>
  <si>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</si>
  <si>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</si>
  <si>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</si>
  <si>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</si>
  <si>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</si>
  <si>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</si>
  <si>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</si>
  <si>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</si>
  <si>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</si>
  <si>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</si>
  <si>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</si>
  <si>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</si>
  <si>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</si>
  <si>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</si>
  <si>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</si>
  <si>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</si>
  <si>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</si>
  <si>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</si>
  <si>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</si>
  <si>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</si>
  <si>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</si>
  <si>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</si>
  <si>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</si>
  <si>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</si>
  <si>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</si>
  <si>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</si>
  <si>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</si>
  <si>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</si>
  <si>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</si>
  <si>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</si>
  <si>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</si>
  <si>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</si>
  <si>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</si>
  <si>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</si>
  <si>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</si>
  <si>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</si>
  <si>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</si>
  <si>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</si>
  <si>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</si>
  <si>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</si>
  <si>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</si>
  <si>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</si>
  <si>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</si>
  <si>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</si>
  <si>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</si>
  <si>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</si>
  <si>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</si>
  <si>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</si>
  <si>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</si>
  <si>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</si>
  <si>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</si>
  <si>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</si>
  <si>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</si>
  <si>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</si>
  <si>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</si>
  <si>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</si>
  <si>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</si>
  <si>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</si>
  <si>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</si>
  <si>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</si>
  <si>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</si>
  <si>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</si>
  <si>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</si>
  <si>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</si>
  <si>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</si>
  <si>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</si>
  <si>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</si>
  <si>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</si>
  <si>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</si>
  <si>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</si>
  <si>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</si>
  <si>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</si>
  <si>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</si>
  <si>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</si>
  <si>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</si>
  <si>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</si>
  <si>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</si>
  <si>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</si>
  <si>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</si>
  <si>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</si>
  <si>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</si>
  <si>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</si>
  <si>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</si>
  <si>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</si>
  <si>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</si>
  <si>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</si>
  <si>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</si>
  <si>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</si>
  <si>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</si>
  <si>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</si>
  <si>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</si>
  <si>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</si>
  <si>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</si>
  <si>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</si>
  <si>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</si>
  <si>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</si>
  <si>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</si>
  <si>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</si>
  <si>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</si>
  <si>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</si>
  <si>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</si>
  <si>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</si>
  <si>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</si>
  <si>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</si>
  <si>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</si>
  <si>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</si>
  <si>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</si>
  <si>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</si>
  <si>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</si>
  <si>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</si>
  <si>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</si>
  <si>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</si>
  <si>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</si>
  <si>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</si>
  <si>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</si>
  <si>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</si>
  <si>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</si>
  <si>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</si>
  <si>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</si>
  <si>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</si>
  <si>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</si>
  <si>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</si>
  <si>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</si>
  <si>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</si>
  <si>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</si>
  <si>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</si>
  <si>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</si>
  <si>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</si>
  <si>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</si>
  <si>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</si>
  <si>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</si>
  <si>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</si>
  <si>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</si>
  <si>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</si>
  <si>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</si>
  <si>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</si>
  <si>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</si>
  <si>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</si>
  <si>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</si>
  <si>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</si>
  <si>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</si>
  <si>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</si>
  <si>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</si>
  <si>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</si>
  <si>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</si>
  <si>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</si>
  <si>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</si>
  <si>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</si>
  <si>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</si>
  <si>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</si>
  <si>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</si>
  <si>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</si>
  <si>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</si>
  <si>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</si>
  <si>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</si>
  <si>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</si>
  <si>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</si>
  <si>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</si>
  <si>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</si>
  <si>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</si>
  <si>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</si>
  <si>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</si>
  <si>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</si>
  <si>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</si>
  <si>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</si>
  <si>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</si>
  <si>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</si>
  <si>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</si>
  <si>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</si>
  <si>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</si>
  <si>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</si>
  <si>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</si>
  <si>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</si>
  <si>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</si>
  <si>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</si>
  <si>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</si>
  <si>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</si>
  <si>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</si>
  <si>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</si>
  <si>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</si>
  <si>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</si>
  <si>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</si>
  <si>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</si>
  <si>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</si>
  <si>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</si>
  <si>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</si>
  <si>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</si>
  <si>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</si>
  <si>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</si>
  <si>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</si>
  <si>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</si>
  <si>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</si>
  <si>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</si>
  <si>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</si>
  <si>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</si>
  <si>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</si>
  <si>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</si>
  <si>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</si>
  <si>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</si>
  <si>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</si>
  <si>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</si>
  <si>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</si>
  <si>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</si>
  <si>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</si>
  <si>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</si>
  <si>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</si>
  <si>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</si>
  <si>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</si>
  <si>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</si>
  <si>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</si>
  <si>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</si>
  <si>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</si>
  <si>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</si>
  <si>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</si>
  <si>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</si>
  <si>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</si>
  <si>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</si>
  <si>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</si>
  <si>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</si>
  <si>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</si>
  <si>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</si>
  <si>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</si>
  <si>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</si>
  <si>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</si>
  <si>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</si>
  <si>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</si>
  <si>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</si>
  <si>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</si>
  <si>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</si>
  <si>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</si>
  <si>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</si>
  <si>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</si>
  <si>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</si>
  <si>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</si>
  <si>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</si>
  <si>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</si>
  <si>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</si>
  <si>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</si>
  <si>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</si>
  <si>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</si>
  <si>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</si>
  <si>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</si>
  <si>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</si>
  <si>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</si>
  <si>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</si>
  <si>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</si>
  <si>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</si>
  <si>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</si>
  <si>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</si>
  <si>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</si>
  <si>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</si>
  <si>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</si>
  <si>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</si>
  <si>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</si>
  <si>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</si>
  <si>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</si>
  <si>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</si>
  <si>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</si>
  <si>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</si>
  <si>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</si>
  <si>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</si>
  <si>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</si>
  <si>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</si>
  <si>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</si>
  <si>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</si>
  <si>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</si>
  <si>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</si>
  <si>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</si>
  <si>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</si>
  <si>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</si>
  <si>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</si>
  <si>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</si>
  <si>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</si>
  <si>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</si>
  <si>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</si>
  <si>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</si>
  <si>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</si>
  <si>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</si>
  <si>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</si>
  <si>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</si>
  <si>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</si>
  <si>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</si>
  <si>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</si>
  <si>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</si>
  <si>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</si>
  <si>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</si>
  <si>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</si>
  <si>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</si>
  <si>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</si>
  <si>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</si>
  <si>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</si>
  <si>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</si>
  <si>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</si>
  <si>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</si>
  <si>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</si>
  <si>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</si>
  <si>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</si>
  <si>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</si>
  <si>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</si>
  <si>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</si>
  <si>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</si>
  <si>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</si>
  <si>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</si>
  <si>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</si>
  <si>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</si>
  <si>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</si>
  <si>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</si>
  <si>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</si>
  <si>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</si>
  <si>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</si>
  <si>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</si>
  <si>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</si>
  <si>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</si>
  <si>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</si>
  <si>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</si>
  <si>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</si>
  <si>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</si>
  <si>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</si>
  <si>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</si>
  <si>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</si>
  <si>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</si>
  <si>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</si>
  <si>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</si>
  <si>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</si>
  <si>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</si>
  <si>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</si>
  <si>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</si>
  <si>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</si>
  <si>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</si>
  <si>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</si>
  <si>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</si>
  <si>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</si>
  <si>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</si>
  <si>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</si>
  <si>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</si>
  <si>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</si>
  <si>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</si>
  <si>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</si>
  <si>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</si>
  <si>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</si>
  <si>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</si>
  <si>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</si>
  <si>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</si>
  <si>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</si>
  <si>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</si>
  <si>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</si>
  <si>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</si>
  <si>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</si>
  <si>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</si>
  <si>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</si>
  <si>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</si>
  <si>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</si>
  <si>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</si>
  <si>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</si>
  <si>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</si>
  <si>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</si>
  <si>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</si>
  <si>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</si>
  <si>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</si>
  <si>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</si>
  <si>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</si>
  <si>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</si>
  <si>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</si>
  <si>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</si>
  <si>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</si>
  <si>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</si>
  <si>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</si>
  <si>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</si>
  <si>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</si>
  <si>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</si>
  <si>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</si>
  <si>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</si>
  <si>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</si>
  <si>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</si>
  <si>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</si>
  <si>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</si>
  <si>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</si>
  <si>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</si>
  <si>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</si>
  <si>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</si>
  <si>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</si>
  <si>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</si>
  <si>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</si>
  <si>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</si>
  <si>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</si>
  <si>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</si>
  <si>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</si>
  <si>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</si>
  <si>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</si>
  <si>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</si>
  <si>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</si>
  <si>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</si>
  <si>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</si>
  <si>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</si>
  <si>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</si>
  <si>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</si>
  <si>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</si>
  <si>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</si>
  <si>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</si>
  <si>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</si>
  <si>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</si>
  <si>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</si>
  <si>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</si>
  <si>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</si>
  <si>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</si>
  <si>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</si>
  <si>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</si>
  <si>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</si>
  <si>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</si>
  <si>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</si>
  <si>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</si>
  <si>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</si>
  <si>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</si>
  <si>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</si>
  <si>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</si>
  <si>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</si>
  <si>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</si>
  <si>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</si>
  <si>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</si>
  <si>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</si>
  <si>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</si>
  <si>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</si>
  <si>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</si>
  <si>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</si>
  <si>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</si>
  <si>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</si>
  <si>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</si>
  <si>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</si>
  <si>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</si>
  <si>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</si>
  <si>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</si>
  <si>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</si>
  <si>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</si>
  <si>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</si>
  <si>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</si>
  <si>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</si>
  <si>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</si>
  <si>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</si>
  <si>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</si>
  <si>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</si>
  <si>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</si>
  <si>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</si>
  <si>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</si>
  <si>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</si>
  <si>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</si>
  <si>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</si>
  <si>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</si>
  <si>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</si>
  <si>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</si>
  <si>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</si>
  <si>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</si>
  <si>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</si>
  <si>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</si>
  <si>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</si>
  <si>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</si>
  <si>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</si>
  <si>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</si>
  <si>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</si>
  <si>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</si>
  <si>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</si>
  <si>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</si>
  <si>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</si>
  <si>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</si>
  <si>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</si>
  <si>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</si>
  <si>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</si>
  <si>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</si>
  <si>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</si>
  <si>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</si>
  <si>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</si>
  <si>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</si>
  <si>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</si>
  <si>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</si>
  <si>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</si>
  <si>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</si>
  <si>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</si>
  <si>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</si>
  <si>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</si>
  <si>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</si>
  <si>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</si>
  <si>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</si>
  <si>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</si>
  <si>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</si>
  <si>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</si>
  <si>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</si>
  <si>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</si>
  <si>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</si>
  <si>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</si>
  <si>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</si>
  <si>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</si>
  <si>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</si>
  <si>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</si>
  <si>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</si>
  <si>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</si>
  <si>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</si>
  <si>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</si>
  <si>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</si>
  <si>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</si>
  <si>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</si>
  <si>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</si>
  <si>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</si>
  <si>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</si>
  <si>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</si>
  <si>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</si>
  <si>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</si>
  <si>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</si>
  <si>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</si>
  <si>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</si>
  <si>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</si>
  <si>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</si>
  <si>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</si>
  <si>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</si>
  <si>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</si>
  <si>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</si>
  <si>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</si>
  <si>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</si>
  <si>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</si>
  <si>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</si>
  <si>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</si>
  <si>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</si>
  <si>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</si>
  <si>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</si>
  <si>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</si>
  <si>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</si>
  <si>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</si>
  <si>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</si>
  <si>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</si>
  <si>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</si>
  <si>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</si>
  <si>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</si>
  <si>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</si>
  <si>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</si>
  <si>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</si>
  <si>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</si>
  <si>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</si>
  <si>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</si>
  <si>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</si>
  <si>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</si>
  <si>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</si>
  <si>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</si>
  <si>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</si>
  <si>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</si>
  <si>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</si>
  <si>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</si>
  <si>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</si>
  <si>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</si>
  <si>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</si>
  <si>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</si>
  <si>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</si>
  <si>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</si>
  <si>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</si>
  <si>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</si>
  <si>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</si>
  <si>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</si>
  <si>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</si>
  <si>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</si>
  <si>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</si>
  <si>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</si>
  <si>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</si>
  <si>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</si>
  <si>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</si>
  <si>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</si>
  <si>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</si>
  <si>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</si>
  <si>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</si>
  <si>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</si>
  <si>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</si>
  <si>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</si>
  <si>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</si>
  <si>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</si>
  <si>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</si>
  <si>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</si>
  <si>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</si>
  <si>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</si>
  <si>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</si>
  <si>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</si>
  <si>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</si>
  <si>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</si>
  <si>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</si>
  <si>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</si>
  <si>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</si>
  <si>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</si>
  <si>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</si>
  <si>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</si>
  <si>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</si>
  <si>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</si>
  <si>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</si>
  <si>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</si>
  <si>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</si>
  <si>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</si>
  <si>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</si>
  <si>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</si>
  <si>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</si>
  <si>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</si>
  <si>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</si>
  <si>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</si>
  <si>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</si>
  <si>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</si>
  <si>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</si>
  <si>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</si>
  <si>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</si>
  <si>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</si>
  <si>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</si>
  <si>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</si>
  <si>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</si>
  <si>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</si>
  <si>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</si>
  <si>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</si>
  <si>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</si>
  <si>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</si>
  <si>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</si>
  <si>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</si>
  <si>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</si>
  <si>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</si>
  <si>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</si>
  <si>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</si>
  <si>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</si>
  <si>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</si>
  <si>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</si>
  <si>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</si>
  <si>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</si>
  <si>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</si>
  <si>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</si>
  <si>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</si>
  <si>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</si>
  <si>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</si>
  <si>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</si>
  <si>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</si>
  <si>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</si>
  <si>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</si>
  <si>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</si>
  <si>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</si>
  <si>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</si>
  <si>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</si>
  <si>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</si>
  <si>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</si>
  <si>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</si>
  <si>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</si>
  <si>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</si>
  <si>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</si>
  <si>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</si>
  <si>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</si>
  <si>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</si>
  <si>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</si>
  <si>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</si>
  <si>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</si>
  <si>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</si>
  <si>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</si>
  <si>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</si>
  <si>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</si>
  <si>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</si>
  <si>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</si>
  <si>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</si>
  <si>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</si>
  <si>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</si>
  <si>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</si>
  <si>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</si>
  <si>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</si>
  <si>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</si>
  <si>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</si>
  <si>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</si>
  <si>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</si>
  <si>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</si>
  <si>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</si>
  <si>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</si>
  <si>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</si>
  <si>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</si>
  <si>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</si>
  <si>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</si>
  <si>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</si>
  <si>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</si>
  <si>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</si>
  <si>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</si>
  <si>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</si>
  <si>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</si>
  <si>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</si>
  <si>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</si>
  <si>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</si>
  <si>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</si>
  <si>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</si>
  <si>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</si>
  <si>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</si>
  <si>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</si>
  <si>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</si>
  <si>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</si>
  <si>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</si>
  <si>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</si>
  <si>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</si>
  <si>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</si>
  <si>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</si>
  <si>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</si>
  <si>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</si>
  <si>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</si>
  <si>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</si>
  <si>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</si>
  <si>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</si>
  <si>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</si>
  <si>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</si>
  <si>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</si>
  <si>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</si>
  <si>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</si>
  <si>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</si>
  <si>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</si>
  <si>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</si>
  <si>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</si>
  <si>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</si>
  <si>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</si>
  <si>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</si>
  <si>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</si>
  <si>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</si>
  <si>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</si>
  <si>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</si>
  <si>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</si>
  <si>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</si>
  <si>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</si>
  <si>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</si>
  <si>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</si>
  <si>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</si>
  <si>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</si>
  <si>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</si>
  <si>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</si>
  <si>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</si>
  <si>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</si>
  <si>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</si>
  <si>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</si>
  <si>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</si>
  <si>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</si>
  <si>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</si>
  <si>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</si>
  <si>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</si>
  <si>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</si>
  <si>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</si>
  <si>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</si>
  <si>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</si>
  <si>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</si>
  <si>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</si>
  <si>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</si>
  <si>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</si>
  <si>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</si>
  <si>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</si>
  <si>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</si>
  <si>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</si>
  <si>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</si>
  <si>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</si>
  <si>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</si>
  <si>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</si>
  <si>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</si>
  <si>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</si>
  <si>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</si>
  <si>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</si>
  <si>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</si>
  <si>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</si>
  <si>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</si>
  <si>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</si>
  <si>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</si>
  <si>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</si>
  <si>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</si>
  <si>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</si>
  <si>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</si>
  <si>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</si>
  <si>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</si>
  <si>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</si>
  <si>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</si>
  <si>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</si>
  <si>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</si>
  <si>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</si>
  <si>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</si>
  <si>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</si>
  <si>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</si>
  <si>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</si>
  <si>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</si>
  <si>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</si>
  <si>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</si>
  <si>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</si>
  <si>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</si>
  <si>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</si>
  <si>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</si>
  <si>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</si>
  <si>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</si>
  <si>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</si>
  <si>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</si>
  <si>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</si>
  <si>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</si>
  <si>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</si>
  <si>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</si>
  <si>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</si>
  <si>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</si>
  <si>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</si>
  <si>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</si>
  <si>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</si>
  <si>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</si>
  <si>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</si>
  <si>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</si>
  <si>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</si>
  <si>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</si>
  <si>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</si>
  <si>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</si>
  <si>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</si>
  <si>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</si>
  <si>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</si>
  <si>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</si>
  <si>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</si>
  <si>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</si>
  <si>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</si>
  <si>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</si>
  <si>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</si>
  <si>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</si>
  <si>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</si>
  <si>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</si>
  <si>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</si>
  <si>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</si>
  <si>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</si>
  <si>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</si>
  <si>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</si>
  <si>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</si>
  <si>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</si>
  <si>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</si>
  <si>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</si>
  <si>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</si>
  <si>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</si>
  <si>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</si>
  <si>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</si>
  <si>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</si>
  <si>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</si>
  <si>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</si>
  <si>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</si>
  <si>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</si>
  <si>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</si>
  <si>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</si>
  <si>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</si>
  <si>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</si>
  <si>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</si>
  <si>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</si>
  <si>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</si>
  <si>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</si>
  <si>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</si>
  <si>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</si>
  <si>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</si>
  <si>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</si>
  <si>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</si>
  <si>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</si>
  <si>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</si>
  <si>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</si>
  <si>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</si>
  <si>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</si>
  <si>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</si>
  <si>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</si>
  <si>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</si>
  <si>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</si>
  <si>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</si>
  <si>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</si>
  <si>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</si>
  <si>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</si>
  <si>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</si>
  <si>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</si>
  <si>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</si>
  <si>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</si>
  <si>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</si>
  <si>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</si>
  <si>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</si>
  <si>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</si>
  <si>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</si>
  <si>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</si>
  <si>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</si>
  <si>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</si>
  <si>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</si>
  <si>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</si>
  <si>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</si>
  <si>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</si>
  <si>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</si>
  <si>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</si>
  <si>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</si>
  <si>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</si>
  <si>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</si>
  <si>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</si>
  <si>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</si>
  <si>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</si>
  <si>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</si>
  <si>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</si>
  <si>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</si>
  <si>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</si>
  <si>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</si>
  <si>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</si>
  <si>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</si>
  <si>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</si>
  <si>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</si>
  <si>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</si>
  <si>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</si>
  <si>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</si>
  <si>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</si>
  <si>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</si>
  <si>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</si>
  <si>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</si>
  <si>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</si>
  <si>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</si>
  <si>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</si>
  <si>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</si>
  <si>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</si>
  <si>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</si>
  <si>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</si>
  <si>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</si>
  <si>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</si>
  <si>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</si>
  <si>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</si>
  <si>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</si>
  <si>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</si>
  <si>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</si>
  <si>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</si>
  <si>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</si>
  <si>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</si>
  <si>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</si>
  <si>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</si>
  <si>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</si>
  <si>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</si>
  <si>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</si>
  <si>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</si>
  <si>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</si>
  <si>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</si>
  <si>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</si>
  <si>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</si>
  <si>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</si>
  <si>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</si>
  <si>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</si>
  <si>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</si>
  <si>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</si>
  <si>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</si>
  <si>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</si>
  <si>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</si>
  <si>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</si>
  <si>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</si>
  <si>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</si>
  <si>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</si>
  <si>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</si>
  <si>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</si>
  <si>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</si>
  <si>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</si>
  <si>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</si>
  <si>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</si>
  <si>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</si>
  <si>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</si>
  <si>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</si>
  <si>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</si>
  <si>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</si>
  <si>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</si>
  <si>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</si>
  <si>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</si>
  <si>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</si>
  <si>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</si>
  <si>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</si>
  <si>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</si>
  <si>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</si>
  <si>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</si>
  <si>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</si>
  <si>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</si>
  <si>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</si>
  <si>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</si>
  <si>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</si>
  <si>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</si>
  <si>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</si>
  <si>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</si>
  <si>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</si>
  <si>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</si>
  <si>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</si>
  <si>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</si>
  <si>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</si>
  <si>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</si>
  <si>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</si>
  <si>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</si>
  <si>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</si>
  <si>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</si>
  <si>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</si>
  <si>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</si>
  <si>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</si>
  <si>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</si>
  <si>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</si>
  <si>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</si>
  <si>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</si>
  <si>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</si>
  <si>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</si>
  <si>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</si>
  <si>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</si>
  <si>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</si>
  <si>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</si>
  <si>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</si>
  <si>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</si>
  <si>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</si>
  <si>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</si>
  <si>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</si>
  <si>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</si>
  <si>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</si>
  <si>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</si>
  <si>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</si>
  <si>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</si>
  <si>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</si>
  <si>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</si>
  <si>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</si>
  <si>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</si>
  <si>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</si>
  <si>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</si>
  <si>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</si>
  <si>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</si>
  <si>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</si>
  <si>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</si>
  <si>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</si>
  <si>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</si>
  <si>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</si>
  <si>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</si>
  <si>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</si>
  <si>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</si>
  <si>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</si>
  <si>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</si>
  <si>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</si>
  <si>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</si>
  <si>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</si>
  <si>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</si>
  <si>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</si>
  <si>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</si>
  <si>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</si>
  <si>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</si>
  <si>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</si>
  <si>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</si>
  <si>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</si>
  <si>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</si>
  <si>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</si>
  <si>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</si>
  <si>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</si>
  <si>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</si>
  <si>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</si>
  <si>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</si>
  <si>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</si>
  <si>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</si>
  <si>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</si>
  <si>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</si>
  <si>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</si>
  <si>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</si>
  <si>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</si>
  <si>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</si>
  <si>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</si>
  <si>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</si>
  <si>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</si>
  <si>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</si>
  <si>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</si>
  <si>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</si>
  <si>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</si>
  <si>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</si>
  <si>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</si>
  <si>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</si>
  <si>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</si>
  <si>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</si>
  <si>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</si>
  <si>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</si>
  <si>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</si>
  <si>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</si>
  <si>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</si>
  <si>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</si>
  <si>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</si>
  <si>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</si>
  <si>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</si>
  <si>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</si>
  <si>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</si>
  <si>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</si>
  <si>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</si>
  <si>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</si>
  <si>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</si>
  <si>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</si>
  <si>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</si>
  <si>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</si>
  <si>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</si>
  <si>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</si>
  <si>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</si>
  <si>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</si>
  <si>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</si>
  <si>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</si>
  <si>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</si>
  <si>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</si>
  <si>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</si>
  <si>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</si>
  <si>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</si>
  <si>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</si>
  <si>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</si>
  <si>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</si>
  <si>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</si>
  <si>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</si>
  <si>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</si>
  <si>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</si>
  <si>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</si>
  <si>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</si>
  <si>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</si>
  <si>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</si>
  <si>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</si>
  <si>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</si>
  <si>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</si>
  <si>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</si>
  <si>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</si>
  <si>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</si>
  <si>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</si>
  <si>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</si>
  <si>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</si>
  <si>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</si>
  <si>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</si>
  <si>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</si>
  <si>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</si>
  <si>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</si>
  <si>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</si>
  <si>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</si>
  <si>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</si>
  <si>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</si>
  <si>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</si>
  <si>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</si>
  <si>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</si>
  <si>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</si>
  <si>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</si>
  <si>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</si>
  <si>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</si>
  <si>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</si>
  <si>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</si>
  <si>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</si>
  <si>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</si>
  <si>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</si>
  <si>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</si>
  <si>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</si>
  <si>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</si>
  <si>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</si>
  <si>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</si>
  <si>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</si>
  <si>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</si>
  <si>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</si>
  <si>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</si>
  <si>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</si>
  <si>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</si>
  <si>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</si>
  <si>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</si>
  <si>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</si>
  <si>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</si>
  <si>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</si>
  <si>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</si>
  <si>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</si>
  <si>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</si>
  <si>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</si>
  <si>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</si>
  <si>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</si>
  <si>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</si>
  <si>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</si>
  <si>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</si>
  <si>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</si>
  <si>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</si>
  <si>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</si>
  <si>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</si>
  <si>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</si>
  <si>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</si>
  <si>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</si>
  <si>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</si>
  <si>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</si>
  <si>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</si>
  <si>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</si>
  <si>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</si>
  <si>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</si>
  <si>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</si>
  <si>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</si>
  <si>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</si>
  <si>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</si>
  <si>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</si>
  <si>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</si>
  <si>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</si>
  <si>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</si>
  <si>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</si>
  <si>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</si>
  <si>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</si>
  <si>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</si>
  <si>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</si>
  <si>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</si>
  <si>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</si>
  <si>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</si>
  <si>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</si>
  <si>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</si>
  <si>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</si>
  <si>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</si>
  <si>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</si>
  <si>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</si>
  <si>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</si>
  <si>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</si>
  <si>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</si>
  <si>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</si>
  <si>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</si>
  <si>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</si>
  <si>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</si>
  <si>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</si>
  <si>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</si>
  <si>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</si>
  <si>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</si>
  <si>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</si>
  <si>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</si>
  <si>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</si>
  <si>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</si>
  <si>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</si>
  <si>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</si>
  <si>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</si>
  <si>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</si>
  <si>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</si>
  <si>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</si>
  <si>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</si>
  <si>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</si>
  <si>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</si>
  <si>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</si>
  <si>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</si>
  <si>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</si>
  <si>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</si>
  <si>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</si>
  <si>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</si>
  <si>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</si>
  <si>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</si>
  <si>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</si>
  <si>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</si>
  <si>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</si>
  <si>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</si>
  <si>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</si>
  <si>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</si>
  <si>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</si>
  <si>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</si>
  <si>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</si>
  <si>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</si>
  <si>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</si>
  <si>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</si>
  <si>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</si>
  <si>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</si>
  <si>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</si>
  <si>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</si>
  <si>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</si>
  <si>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</si>
  <si>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</si>
  <si>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</si>
  <si>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</si>
  <si>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</si>
  <si>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</si>
  <si>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</si>
  <si>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</si>
  <si>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</si>
  <si>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</si>
  <si>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</si>
  <si>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</si>
  <si>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</si>
  <si>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</si>
  <si>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</si>
  <si>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</si>
  <si>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</si>
  <si>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</si>
  <si>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</si>
  <si>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</si>
  <si>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</si>
  <si>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</si>
  <si>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</si>
  <si>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</si>
  <si>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</si>
  <si>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</si>
  <si>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</si>
  <si>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</si>
  <si>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</si>
  <si>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</si>
  <si>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</si>
  <si>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</si>
  <si>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</si>
  <si>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</si>
  <si>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</si>
  <si>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</si>
  <si>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</si>
  <si>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</si>
  <si>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</si>
  <si>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</si>
  <si>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</si>
  <si>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</si>
  <si>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</si>
  <si>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</si>
  <si>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</si>
  <si>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</si>
  <si>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</si>
  <si>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</si>
  <si>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</si>
  <si>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</si>
  <si>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</si>
  <si>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</si>
  <si>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</si>
  <si>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</si>
  <si>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</si>
  <si>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</si>
  <si>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</si>
  <si>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</si>
  <si>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</si>
  <si>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</si>
  <si>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</si>
  <si>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</si>
  <si>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</si>
  <si>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</si>
  <si>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</si>
  <si>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</si>
  <si>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</si>
  <si>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</si>
  <si>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</si>
  <si>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</si>
  <si>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</si>
  <si>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</si>
  <si>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</si>
  <si>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</si>
  <si>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</si>
  <si>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</si>
  <si>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</si>
  <si>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</si>
  <si>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</si>
  <si>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</si>
  <si>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</si>
  <si>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</si>
  <si>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</si>
  <si>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</si>
  <si>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</si>
  <si>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</si>
  <si>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</si>
  <si>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</si>
  <si>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</si>
  <si>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</si>
  <si>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</si>
  <si>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</si>
  <si>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</si>
  <si>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</si>
  <si>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</si>
  <si>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</si>
  <si>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</si>
  <si>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</si>
  <si>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</si>
  <si>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</si>
  <si>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</si>
  <si>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</si>
  <si>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</si>
  <si>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</si>
  <si>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</si>
  <si>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</si>
  <si>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</si>
  <si>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</si>
  <si>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</si>
  <si>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</si>
  <si>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</si>
  <si>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</si>
  <si>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</si>
  <si>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</si>
  <si>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</si>
  <si>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</si>
  <si>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</si>
  <si>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</si>
  <si>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</si>
  <si>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</si>
  <si>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</si>
  <si>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</si>
  <si>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</si>
  <si>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</si>
  <si>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</si>
  <si>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</si>
  <si>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</si>
  <si>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</si>
  <si>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</si>
  <si>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</si>
  <si>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</si>
  <si>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</si>
  <si>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</si>
  <si>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</si>
  <si>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</si>
  <si>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</si>
  <si>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</si>
  <si>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</si>
  <si>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</si>
  <si>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</si>
  <si>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</si>
  <si>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</si>
  <si>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</si>
  <si>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</si>
  <si>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</si>
  <si>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</si>
  <si>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</si>
  <si>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</si>
  <si>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</si>
  <si>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</si>
  <si>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</si>
  <si>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</si>
  <si>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</si>
  <si>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</si>
  <si>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</si>
  <si>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</si>
  <si>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</si>
  <si>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</si>
  <si>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</si>
  <si>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</si>
  <si>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</si>
  <si>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</si>
  <si>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</si>
  <si>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</si>
  <si>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</si>
  <si>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</si>
  <si>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</si>
  <si>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</si>
  <si>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</si>
  <si>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</si>
  <si>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</si>
  <si>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</si>
  <si>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</si>
  <si>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</si>
  <si>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</si>
  <si>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</si>
  <si>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</si>
  <si>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</si>
  <si>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</si>
  <si>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</si>
  <si>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</si>
  <si>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</si>
  <si>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</si>
  <si>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</si>
  <si>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</si>
  <si>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</si>
  <si>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</si>
  <si>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</si>
  <si>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</si>
  <si>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</si>
  <si>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</si>
  <si>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</si>
  <si>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</si>
  <si>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</si>
  <si>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</si>
  <si>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</si>
  <si>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</si>
  <si>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</si>
  <si>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</si>
  <si>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</si>
  <si>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</si>
  <si>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</si>
  <si>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</si>
  <si>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</si>
  <si>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</si>
  <si>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</si>
  <si>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</si>
  <si>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</si>
  <si>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</si>
  <si>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</si>
  <si>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</si>
  <si>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</si>
  <si>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</si>
  <si>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</si>
  <si>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</si>
  <si>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</si>
  <si>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</si>
  <si>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</si>
  <si>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</si>
  <si>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</si>
  <si>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</si>
  <si>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</si>
  <si>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</si>
  <si>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</si>
  <si>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</si>
  <si>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</si>
  <si>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</si>
  <si>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</si>
  <si>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</si>
  <si>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</si>
  <si>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</si>
  <si>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</si>
  <si>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</si>
  <si>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</si>
  <si>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</si>
  <si>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</si>
  <si>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</si>
  <si>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</si>
  <si>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</si>
  <si>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</si>
  <si>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</si>
  <si>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</si>
  <si>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</si>
  <si>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</si>
  <si>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</si>
  <si>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</si>
  <si>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</si>
  <si>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</si>
  <si>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</si>
  <si>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</si>
  <si>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</si>
  <si>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</si>
  <si>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</si>
  <si>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</si>
  <si>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</si>
  <si>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</si>
  <si>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</si>
  <si>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</si>
  <si>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</si>
  <si>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</si>
  <si>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</si>
  <si>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</si>
  <si>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</si>
  <si>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</si>
  <si>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</si>
  <si>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</si>
  <si>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</si>
  <si>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</si>
  <si>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</si>
  <si>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</si>
  <si>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</si>
  <si>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</si>
  <si>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</si>
  <si>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</si>
  <si>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</si>
  <si>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</si>
  <si>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</si>
  <si>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</si>
  <si>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</si>
  <si>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</si>
  <si>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</si>
  <si>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</si>
  <si>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</si>
  <si>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</si>
  <si>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</si>
  <si>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</si>
  <si>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</si>
  <si>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</si>
  <si>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</si>
  <si>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</si>
  <si>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</si>
  <si>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</si>
  <si>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</si>
  <si>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</si>
  <si>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</si>
  <si>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</si>
  <si>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</si>
  <si>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</si>
  <si>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</si>
  <si>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</si>
  <si>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</si>
  <si>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</si>
  <si>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</si>
  <si>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</si>
  <si>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</si>
  <si>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</si>
  <si>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</si>
  <si>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</si>
  <si>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</si>
  <si>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</si>
  <si>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</si>
  <si>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</si>
  <si>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</si>
  <si>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</si>
  <si>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</si>
  <si>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</si>
  <si>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</si>
  <si>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</si>
  <si>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</si>
  <si>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</si>
  <si>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</si>
  <si>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</si>
  <si>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</si>
  <si>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</si>
  <si>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</si>
  <si>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</si>
  <si>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</si>
  <si>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</si>
  <si>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</si>
  <si>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</si>
  <si>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</si>
  <si>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</si>
  <si>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</si>
  <si>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</si>
  <si>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</si>
  <si>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</si>
  <si>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</si>
  <si>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</si>
  <si>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</si>
  <si>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</si>
  <si>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</si>
  <si>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</si>
  <si>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</si>
  <si>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</si>
  <si>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</si>
  <si>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</si>
  <si>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</si>
  <si>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</si>
  <si>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</si>
  <si>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</si>
  <si>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</si>
  <si>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</si>
  <si>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</si>
  <si>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</si>
  <si>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</si>
  <si>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</si>
  <si>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</si>
  <si>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</si>
  <si>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</si>
  <si>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</si>
  <si>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</si>
  <si>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</si>
  <si>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</si>
  <si>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</si>
  <si>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</si>
  <si>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</si>
  <si>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</si>
  <si>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</si>
  <si>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</si>
  <si>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</si>
  <si>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</si>
  <si>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</si>
  <si>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</si>
  <si>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</si>
  <si>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</si>
  <si>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</si>
  <si>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</si>
  <si>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</si>
  <si>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</si>
  <si>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</si>
  <si>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</si>
  <si>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</si>
  <si>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</si>
  <si>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</si>
  <si>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</si>
  <si>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</si>
  <si>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</si>
  <si>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</si>
  <si>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</si>
  <si>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</si>
  <si>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</si>
  <si>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</si>
  <si>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</si>
  <si>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</si>
  <si>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</si>
  <si>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</si>
  <si>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</si>
  <si>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</si>
  <si>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</si>
  <si>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</si>
  <si>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</si>
  <si>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</si>
  <si>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</si>
  <si>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</si>
  <si>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</si>
  <si>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</si>
  <si>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</si>
  <si>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</si>
  <si>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</si>
  <si>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</si>
  <si>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</si>
  <si>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</si>
  <si>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</si>
  <si>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</si>
  <si>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</si>
  <si>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</si>
  <si>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</si>
  <si>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</si>
  <si>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</si>
  <si>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</si>
  <si>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</si>
  <si>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</si>
  <si>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</si>
  <si>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</si>
  <si>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</si>
  <si>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</si>
  <si>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</si>
  <si>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</si>
  <si>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</si>
  <si>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</si>
  <si>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</si>
  <si>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</si>
  <si>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</si>
  <si>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</si>
  <si>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</si>
  <si>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</si>
  <si>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</si>
  <si>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</si>
  <si>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</si>
  <si>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</si>
  <si>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</si>
  <si>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</si>
  <si>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</si>
  <si>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</si>
  <si>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</si>
  <si>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</si>
  <si>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</si>
  <si>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</si>
  <si>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</si>
  <si>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</si>
  <si>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</si>
  <si>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</si>
  <si>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</si>
  <si>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</si>
  <si>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</si>
  <si>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</si>
  <si>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</si>
  <si>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</si>
  <si>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</si>
  <si>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</si>
  <si>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</si>
  <si>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</si>
  <si>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</si>
  <si>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</si>
  <si>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</si>
  <si>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</si>
  <si>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</si>
  <si>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</si>
  <si>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</si>
  <si>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</si>
  <si>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</si>
  <si>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</si>
  <si>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</si>
  <si>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</si>
  <si>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</si>
  <si>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</si>
  <si>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</si>
  <si>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</si>
  <si>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</si>
  <si>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</si>
  <si>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</si>
  <si>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</si>
  <si>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</si>
  <si>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</si>
  <si>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</si>
  <si>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</si>
  <si>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</si>
  <si>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</si>
  <si>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</si>
  <si>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</si>
  <si>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</si>
  <si>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</si>
  <si>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</si>
  <si>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</si>
  <si>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</si>
  <si>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</si>
  <si>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</si>
  <si>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</si>
  <si>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</si>
  <si>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</si>
  <si>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</si>
  <si>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</si>
  <si>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</si>
  <si>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</si>
  <si>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</si>
  <si>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</si>
  <si>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</si>
  <si>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</si>
  <si>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</si>
  <si>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</si>
  <si>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</si>
  <si>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</si>
  <si>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</si>
  <si>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</si>
  <si>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</si>
  <si>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</si>
  <si>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</si>
  <si>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</si>
  <si>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</si>
  <si>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</si>
  <si>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</si>
  <si>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</si>
  <si>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</si>
  <si>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</si>
  <si>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</si>
  <si>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</si>
  <si>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</si>
  <si>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</si>
  <si>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</si>
  <si>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</si>
  <si>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</si>
  <si>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</si>
  <si>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</si>
  <si>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</si>
  <si>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</si>
  <si>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</si>
  <si>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</si>
  <si>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</si>
  <si>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</si>
  <si>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</si>
  <si>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</si>
  <si>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</si>
  <si>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</si>
  <si>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</si>
  <si>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</si>
  <si>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</si>
  <si>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</si>
  <si>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</si>
  <si>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</si>
  <si>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</si>
  <si>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</si>
  <si>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</si>
  <si>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</si>
  <si>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</si>
  <si>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</si>
  <si>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</si>
  <si>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</si>
  <si>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</si>
  <si>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</si>
  <si>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</si>
  <si>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</si>
  <si>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</si>
  <si>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</si>
  <si>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</si>
  <si>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</si>
  <si>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</si>
  <si>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</si>
  <si>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</si>
  <si>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</si>
  <si>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</si>
  <si>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</si>
  <si>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</si>
  <si>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</si>
  <si>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</si>
  <si>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</si>
  <si>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</si>
  <si>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</si>
  <si>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</si>
  <si>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</si>
  <si>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</si>
  <si>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</si>
  <si>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</si>
  <si>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</si>
  <si>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</si>
  <si>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</si>
  <si>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</si>
  <si>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</si>
  <si>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</si>
  <si>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</si>
  <si>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</si>
  <si>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</si>
  <si>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</si>
  <si>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</si>
  <si>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</si>
  <si>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</si>
  <si>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</si>
  <si>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</si>
  <si>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</si>
  <si>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</si>
  <si>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</si>
  <si>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</si>
  <si>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</si>
  <si>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</si>
  <si>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</si>
  <si>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</si>
  <si>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</si>
  <si>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</si>
  <si>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</si>
  <si>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</si>
  <si>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</si>
  <si>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</si>
  <si>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</si>
  <si>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</si>
  <si>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</si>
  <si>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</si>
  <si>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</si>
  <si>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</si>
  <si>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</si>
  <si>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</si>
  <si>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</si>
  <si>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</si>
  <si>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</si>
  <si>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</si>
  <si>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</si>
  <si>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</si>
  <si>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</si>
  <si>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</si>
  <si>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</si>
  <si>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</si>
  <si>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</si>
  <si>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</si>
  <si>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</si>
  <si>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</si>
  <si>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</si>
  <si>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</si>
  <si>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</si>
  <si>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</si>
  <si>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</si>
  <si>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</si>
  <si>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</si>
  <si>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</si>
  <si>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</si>
  <si>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</si>
  <si>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</si>
  <si>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</si>
  <si>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</si>
  <si>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</si>
  <si>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</si>
  <si>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</si>
  <si>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</si>
  <si>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</si>
  <si>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</si>
  <si>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</si>
  <si>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</si>
  <si>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</si>
  <si>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</si>
  <si>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</si>
  <si>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</si>
  <si>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</si>
  <si>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</si>
  <si>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</si>
  <si>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</si>
  <si>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</si>
  <si>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</si>
  <si>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</si>
  <si>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</si>
  <si>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</si>
  <si>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</si>
  <si>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</si>
  <si>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</si>
  <si>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</si>
  <si>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</si>
  <si>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</si>
  <si>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</si>
  <si>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</si>
  <si>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</si>
  <si>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</si>
  <si>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</si>
  <si>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</si>
  <si>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</si>
  <si>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</si>
  <si>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</si>
  <si>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</si>
  <si>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</si>
  <si>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</si>
  <si>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</si>
  <si>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</si>
  <si>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</si>
  <si>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</si>
  <si>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</si>
  <si>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</si>
  <si>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</si>
  <si>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</si>
  <si>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</si>
  <si>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</si>
  <si>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</si>
  <si>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</si>
  <si>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</si>
  <si>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</si>
  <si>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</si>
  <si>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</si>
  <si>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</si>
  <si>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</si>
  <si>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</si>
  <si>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</si>
  <si>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</si>
  <si>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</si>
  <si>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</si>
  <si>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</si>
  <si>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</si>
  <si>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</si>
  <si>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</si>
  <si>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</si>
  <si>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</si>
  <si>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</si>
  <si>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</si>
  <si>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</si>
  <si>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</si>
  <si>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</si>
  <si>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</si>
  <si>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</si>
  <si>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</si>
  <si>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</si>
  <si>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</si>
  <si>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</si>
  <si>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</si>
  <si>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</si>
  <si>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</si>
  <si>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</si>
  <si>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</si>
  <si>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</si>
  <si>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</si>
  <si>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</si>
  <si>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</si>
  <si>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</si>
  <si>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</si>
  <si>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</si>
  <si>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</si>
  <si>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</si>
  <si>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</si>
  <si>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</si>
  <si>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</si>
  <si>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</si>
  <si>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</si>
  <si>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</si>
  <si>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</si>
  <si>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</si>
  <si>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</si>
  <si>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</si>
  <si>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</si>
  <si>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</si>
  <si>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</si>
  <si>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</si>
  <si>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</si>
  <si>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</si>
  <si>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</si>
  <si>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</si>
  <si>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</si>
  <si>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</si>
  <si>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</si>
  <si>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</si>
  <si>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</si>
  <si>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</si>
  <si>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</si>
  <si>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</si>
  <si>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</si>
  <si>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</si>
  <si>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</si>
  <si>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</si>
  <si>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</si>
  <si>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</si>
  <si>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</si>
  <si>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</si>
  <si>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</si>
  <si>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</si>
  <si>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</si>
  <si>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</si>
  <si>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</si>
  <si>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</si>
  <si>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</si>
  <si>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</si>
  <si>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</si>
  <si>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</si>
  <si>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</si>
  <si>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</si>
  <si>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</si>
  <si>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</si>
  <si>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</si>
  <si>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</si>
  <si>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</si>
  <si>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</si>
  <si>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</si>
  <si>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</si>
  <si>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</si>
  <si>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</si>
  <si>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</si>
  <si>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</si>
  <si>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</si>
  <si>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</si>
  <si>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</si>
  <si>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</si>
  <si>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</si>
  <si>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</si>
  <si>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</si>
  <si>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</si>
  <si>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</si>
  <si>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</si>
  <si>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</si>
  <si>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</si>
  <si>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</si>
  <si>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</si>
  <si>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</si>
  <si>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</si>
  <si>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</si>
  <si>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</si>
  <si>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</si>
  <si>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</si>
  <si>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</si>
  <si>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</si>
  <si>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</si>
  <si>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</si>
  <si>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</si>
  <si>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</si>
  <si>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</si>
  <si>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</si>
  <si>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</si>
  <si>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</si>
  <si>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</si>
  <si>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</si>
  <si>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</si>
  <si>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</si>
  <si>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</si>
  <si>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</si>
  <si>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</si>
  <si>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</si>
  <si>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</si>
  <si>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</si>
  <si>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</si>
  <si>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</si>
  <si>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</si>
  <si>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</si>
  <si>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</si>
  <si>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</si>
  <si>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</si>
  <si>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</si>
  <si>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</si>
  <si>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</si>
  <si>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</si>
  <si>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</si>
  <si>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</si>
  <si>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</si>
  <si>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</si>
  <si>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</si>
  <si>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</si>
  <si>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</si>
  <si>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</si>
  <si>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</si>
  <si>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</si>
  <si>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</si>
  <si>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</si>
  <si>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</si>
  <si>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</si>
  <si>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</si>
  <si>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</si>
  <si>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</si>
  <si>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</si>
  <si>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</si>
  <si>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</si>
  <si>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</si>
  <si>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</si>
  <si>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</si>
  <si>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</si>
  <si>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</si>
  <si>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</si>
  <si>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</si>
  <si>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</si>
  <si>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</si>
  <si>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</si>
  <si>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</si>
  <si>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</si>
  <si>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</si>
  <si>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</si>
  <si>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</si>
  <si>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</si>
  <si>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</si>
  <si>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</si>
  <si>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</si>
  <si>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</si>
  <si>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</si>
  <si>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</si>
  <si>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</si>
  <si>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</si>
  <si>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</si>
  <si>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</si>
  <si>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</si>
  <si>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</si>
  <si>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</si>
  <si>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</si>
  <si>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</si>
  <si>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</si>
  <si>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</si>
  <si>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</si>
  <si>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</si>
  <si>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</si>
  <si>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</si>
  <si>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</si>
  <si>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</si>
  <si>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</si>
  <si>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</si>
  <si>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</si>
  <si>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</si>
  <si>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</si>
  <si>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</si>
  <si>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</si>
  <si>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</si>
  <si>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</si>
  <si>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</si>
  <si>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</si>
  <si>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</si>
  <si>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</si>
  <si>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</si>
  <si>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</si>
  <si>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</si>
  <si>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</si>
  <si>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</si>
  <si>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</si>
  <si>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</si>
  <si>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</si>
  <si>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</si>
  <si>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</si>
  <si>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</si>
  <si>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</si>
  <si>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</si>
  <si>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</si>
  <si>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</si>
  <si>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</si>
  <si>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</si>
  <si>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</si>
  <si>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</si>
  <si>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</si>
  <si>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</si>
  <si>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</si>
  <si>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</si>
  <si>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</si>
  <si>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</si>
  <si>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</si>
  <si>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</si>
  <si>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</si>
  <si>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</si>
  <si>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</si>
  <si>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</si>
  <si>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</si>
  <si>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</si>
  <si>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</si>
  <si>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</si>
  <si>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</si>
  <si>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</si>
  <si>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</si>
  <si>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</si>
  <si>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</si>
  <si>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</si>
  <si>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</si>
  <si>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</si>
  <si>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</si>
  <si>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</si>
  <si>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</si>
  <si>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</si>
  <si>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</si>
  <si>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</si>
  <si>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</si>
  <si>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</si>
  <si>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</si>
  <si>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</si>
  <si>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</si>
  <si>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</si>
  <si>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</si>
  <si>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</si>
  <si>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</si>
  <si>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</si>
  <si>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</si>
  <si>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</si>
  <si>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</si>
  <si>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</si>
  <si>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</si>
  <si>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</si>
  <si>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</si>
  <si>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</si>
  <si>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</si>
  <si>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</si>
  <si>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</si>
  <si>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</si>
  <si>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</si>
  <si>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</si>
  <si>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</si>
  <si>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</si>
  <si>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</si>
  <si>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</si>
  <si>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</si>
  <si>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</si>
  <si>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</si>
  <si>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</si>
  <si>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</si>
  <si>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</si>
  <si>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</si>
  <si>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</si>
  <si>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</si>
  <si>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</si>
  <si>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</si>
  <si>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</si>
  <si>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</si>
  <si>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</si>
  <si>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</si>
  <si>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</si>
  <si>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</si>
  <si>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</si>
  <si>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</si>
  <si>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</si>
  <si>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</si>
  <si>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</si>
  <si>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</si>
  <si>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</si>
  <si>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</si>
  <si>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</si>
  <si>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</si>
  <si>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</si>
  <si>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</si>
  <si>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</si>
  <si>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</si>
  <si>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</si>
  <si>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</si>
  <si>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</si>
  <si>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</si>
  <si>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</si>
  <si>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</si>
  <si>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</si>
  <si>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</si>
  <si>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</si>
  <si>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</si>
  <si>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</si>
  <si>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</si>
  <si>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</si>
  <si>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</si>
  <si>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</si>
  <si>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</si>
  <si>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</si>
  <si>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</si>
  <si>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</si>
  <si>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</si>
  <si>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</si>
  <si>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</si>
  <si>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</si>
  <si>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</si>
  <si>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</si>
  <si>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</si>
  <si>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</si>
  <si>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</si>
  <si>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</si>
  <si>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</si>
  <si>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</si>
  <si>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</si>
  <si>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</si>
  <si>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</si>
  <si>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</si>
  <si>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</si>
  <si>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</si>
  <si>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</si>
  <si>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</si>
  <si>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</si>
  <si>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</si>
  <si>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</si>
  <si>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</si>
  <si>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</si>
  <si>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</si>
  <si>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</si>
  <si>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</si>
  <si>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</si>
  <si>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</si>
  <si>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</si>
  <si>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</si>
  <si>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</si>
  <si>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</si>
  <si>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</si>
  <si>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</si>
  <si>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</si>
  <si>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</si>
  <si>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</si>
  <si>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</si>
  <si>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</si>
  <si>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</si>
  <si>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</si>
  <si>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</si>
  <si>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</si>
  <si>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</si>
  <si>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</si>
  <si>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</si>
  <si>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</si>
  <si>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</si>
  <si>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</si>
  <si>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</si>
  <si>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</si>
  <si>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</si>
  <si>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</si>
  <si>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</si>
  <si>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</si>
  <si>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</si>
  <si>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</si>
  <si>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</si>
  <si>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</si>
  <si>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</si>
  <si>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</si>
  <si>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</si>
  <si>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</si>
  <si>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</si>
  <si>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</si>
  <si>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</si>
  <si>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</si>
  <si>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</si>
  <si>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</si>
  <si>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</si>
  <si>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</si>
  <si>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</si>
  <si>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</si>
  <si>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</si>
  <si>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</si>
  <si>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</si>
  <si>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</si>
  <si>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</si>
  <si>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</si>
  <si>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</si>
  <si>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</si>
  <si>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</si>
  <si>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</si>
  <si>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</si>
  <si>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</si>
  <si>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</si>
  <si>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</si>
  <si>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</si>
  <si>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</si>
  <si>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</si>
  <si>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</si>
  <si>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</si>
  <si>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</si>
  <si>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</si>
  <si>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</si>
  <si>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</si>
  <si>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</si>
  <si>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</si>
  <si>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</si>
  <si>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</si>
  <si>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</si>
  <si>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</si>
  <si>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</si>
  <si>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</si>
  <si>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</si>
  <si>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</si>
  <si>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</si>
  <si>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</si>
  <si>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</si>
  <si>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</si>
  <si>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</si>
  <si>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</si>
  <si>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</si>
  <si>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</si>
  <si>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</si>
  <si>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</si>
  <si>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</si>
  <si>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</si>
  <si>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</si>
  <si>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</si>
  <si>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</si>
  <si>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</si>
  <si>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</si>
  <si>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</si>
  <si>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</si>
  <si>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</si>
  <si>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</si>
  <si>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</si>
  <si>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</si>
  <si>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</si>
  <si>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</si>
  <si>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</si>
  <si>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</si>
  <si>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</si>
  <si>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</si>
  <si>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</si>
  <si>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</si>
  <si>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</si>
  <si>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</si>
  <si>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</si>
  <si>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</si>
  <si>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</si>
  <si>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</si>
  <si>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</si>
  <si>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</si>
  <si>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</si>
  <si>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</si>
  <si>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</si>
  <si>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</si>
  <si>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</si>
  <si>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</si>
  <si>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</si>
  <si>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</si>
  <si>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</si>
  <si>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</si>
  <si>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</si>
  <si>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</si>
  <si>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</si>
  <si>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</si>
  <si>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</si>
  <si>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</si>
  <si>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</si>
  <si>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</si>
  <si>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</si>
  <si>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</si>
  <si>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</si>
  <si>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</si>
  <si>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</si>
  <si>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</si>
  <si>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</si>
  <si>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</si>
  <si>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</si>
  <si>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</si>
  <si>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</si>
  <si>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</si>
  <si>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</si>
  <si>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</si>
  <si>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</si>
  <si>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</si>
  <si>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</si>
  <si>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</si>
  <si>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</si>
  <si>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</si>
  <si>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</si>
  <si>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</si>
  <si>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</si>
  <si>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</si>
  <si>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</si>
  <si>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</si>
  <si>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</si>
  <si>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</si>
  <si>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</si>
  <si>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</si>
  <si>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</si>
  <si>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</si>
  <si>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</si>
  <si>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</si>
  <si>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</si>
  <si>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</si>
  <si>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</si>
  <si>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</si>
  <si>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</si>
  <si>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</si>
  <si>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</si>
  <si>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</si>
  <si>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</si>
  <si>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</si>
  <si>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</si>
  <si>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</si>
  <si>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</si>
  <si>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</si>
  <si>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</si>
  <si>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</si>
  <si>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</si>
  <si>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</si>
  <si>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</si>
  <si>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</si>
  <si>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</si>
  <si>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</si>
  <si>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</si>
  <si>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</si>
  <si>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</si>
  <si>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</si>
  <si>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</si>
  <si>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</si>
  <si>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</si>
  <si>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</si>
  <si>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</si>
  <si>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</si>
  <si>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</si>
  <si>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</si>
  <si>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</si>
  <si>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</si>
  <si>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</si>
  <si>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</si>
  <si>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</si>
  <si>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</si>
  <si>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</si>
  <si>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</si>
  <si>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</si>
  <si>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</si>
  <si>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</si>
  <si>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</si>
  <si>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</si>
  <si>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</si>
  <si>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</si>
  <si>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</si>
  <si>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</si>
  <si>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</si>
  <si>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</si>
  <si>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</si>
  <si>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</si>
  <si>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</si>
  <si>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</si>
  <si>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</si>
  <si>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</si>
  <si>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</si>
  <si>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</si>
  <si>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</si>
  <si>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</si>
  <si>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</si>
  <si>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</si>
  <si>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</si>
  <si>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</si>
  <si>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</si>
  <si>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</si>
  <si>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</si>
  <si>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</si>
  <si>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</si>
  <si>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</si>
  <si>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</si>
  <si>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</si>
  <si>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</si>
  <si>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</si>
  <si>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</si>
  <si>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</si>
  <si>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</si>
  <si>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</si>
  <si>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</si>
  <si>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</si>
  <si>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</si>
  <si>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</si>
  <si>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</si>
  <si>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</si>
  <si>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</si>
  <si>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</si>
  <si>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</si>
  <si>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</si>
  <si>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</si>
  <si>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</si>
  <si>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</si>
  <si>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</si>
  <si>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</si>
  <si>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</si>
  <si>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</si>
  <si>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</si>
  <si>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</si>
  <si>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</si>
  <si>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</si>
  <si>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</si>
  <si>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</si>
  <si>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</si>
  <si>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</si>
  <si>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</si>
  <si>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</si>
  <si>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</si>
  <si>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</si>
  <si>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</si>
  <si>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</si>
  <si>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</si>
  <si>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</si>
  <si>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</si>
  <si>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</si>
  <si>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</si>
  <si>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</si>
  <si>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</si>
  <si>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</si>
  <si>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</si>
  <si>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</si>
  <si>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</si>
  <si>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</si>
  <si>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</si>
  <si>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</si>
  <si>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</si>
  <si>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</si>
  <si>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</si>
  <si>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</si>
  <si>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</si>
  <si>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</si>
  <si>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</si>
  <si>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</si>
  <si>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</si>
  <si>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</si>
  <si>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</si>
  <si>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</si>
  <si>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</si>
  <si>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</si>
  <si>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</si>
  <si>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</si>
  <si>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</si>
  <si>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</si>
  <si>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</si>
  <si>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</si>
  <si>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</si>
  <si>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</si>
  <si>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</si>
  <si>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</si>
  <si>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</si>
  <si>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</si>
  <si>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</si>
  <si>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</si>
  <si>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</si>
  <si>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</si>
  <si>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</si>
  <si>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</si>
  <si>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</si>
  <si>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</si>
  <si>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</si>
  <si>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</si>
  <si>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</si>
  <si>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</si>
  <si>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</si>
  <si>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</si>
  <si>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</si>
  <si>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</si>
  <si>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</si>
  <si>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</si>
  <si>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</si>
  <si>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</si>
  <si>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</si>
  <si>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</si>
  <si>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</si>
  <si>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</si>
  <si>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</si>
  <si>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</si>
  <si>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</si>
  <si>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</si>
  <si>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</si>
  <si>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</si>
  <si>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</si>
  <si>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</si>
  <si>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</si>
  <si>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</si>
  <si>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</si>
  <si>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</si>
  <si>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</si>
  <si>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</si>
  <si>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</si>
  <si>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</si>
  <si>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</si>
  <si>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</si>
  <si>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</si>
  <si>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</si>
  <si>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</si>
  <si>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</si>
  <si>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</si>
  <si>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</si>
  <si>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</si>
  <si>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</si>
  <si>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</si>
  <si>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</si>
  <si>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</si>
  <si>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</si>
  <si>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</si>
  <si>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</si>
  <si>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</si>
  <si>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</si>
  <si>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</si>
  <si>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</si>
  <si>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</si>
  <si>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</si>
  <si>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</si>
  <si>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</si>
  <si>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</si>
  <si>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</si>
  <si>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</si>
  <si>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</si>
  <si>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</si>
  <si>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</si>
  <si>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</si>
  <si>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</si>
  <si>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</si>
  <si>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</si>
  <si>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</si>
  <si>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</si>
  <si>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</si>
  <si>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</si>
  <si>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</si>
  <si>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</si>
  <si>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</si>
  <si>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</si>
  <si>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</si>
  <si>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</si>
  <si>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</si>
  <si>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</si>
  <si>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</si>
  <si>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</si>
  <si>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</si>
  <si>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</si>
  <si>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</si>
  <si>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</si>
  <si>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</si>
  <si>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</si>
  <si>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</si>
  <si>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</si>
  <si>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</si>
  <si>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</si>
  <si>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</si>
  <si>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</si>
  <si>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</si>
  <si>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</si>
  <si>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</si>
  <si>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</si>
  <si>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</si>
  <si>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</si>
  <si>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</si>
  <si>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</si>
  <si>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</si>
  <si>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</si>
  <si>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</si>
  <si>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</si>
  <si>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</si>
  <si>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</si>
  <si>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</si>
  <si>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</si>
  <si>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</si>
  <si>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</si>
  <si>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</si>
  <si>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</si>
  <si>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</si>
  <si>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</si>
  <si>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</si>
  <si>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</si>
  <si>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</si>
  <si>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</si>
  <si>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</si>
  <si>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</si>
  <si>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</si>
  <si>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</si>
  <si>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</si>
  <si>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</si>
  <si>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</si>
  <si>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</si>
  <si>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</si>
  <si>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</si>
  <si>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</si>
  <si>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</si>
  <si>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</si>
  <si>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</si>
  <si>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</si>
  <si>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</si>
  <si>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</si>
  <si>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</si>
  <si>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</si>
  <si>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</si>
  <si>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</si>
  <si>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</si>
  <si>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</si>
  <si>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</si>
  <si>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</si>
  <si>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</si>
  <si>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</si>
  <si>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</si>
  <si>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</si>
  <si>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</si>
  <si>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</si>
  <si>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</si>
  <si>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</si>
  <si>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</si>
  <si>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</si>
  <si>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</si>
  <si>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</si>
  <si>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</si>
  <si>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</si>
  <si>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</si>
  <si>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</si>
  <si>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</si>
  <si>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</si>
  <si>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</si>
  <si>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</si>
  <si>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</si>
  <si>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</si>
  <si>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</si>
  <si>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</si>
  <si>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</si>
  <si>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</si>
  <si>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</si>
  <si>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</si>
  <si>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</si>
  <si>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</si>
  <si>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</si>
  <si>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</si>
  <si>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</si>
  <si>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</si>
  <si>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</si>
  <si>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</si>
  <si>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</si>
  <si>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</si>
  <si>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</si>
  <si>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</si>
  <si>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</si>
  <si>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</si>
  <si>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</si>
  <si>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</si>
  <si>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</si>
  <si>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</si>
  <si>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</si>
  <si>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</si>
  <si>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</si>
  <si>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</si>
  <si>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</si>
  <si>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</si>
  <si>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</si>
  <si>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</si>
  <si>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</si>
  <si>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</si>
  <si>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</si>
  <si>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</si>
  <si>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</si>
  <si>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</si>
  <si>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</si>
  <si>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</si>
  <si>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</si>
  <si>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</si>
  <si>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</si>
  <si>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</si>
  <si>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</si>
  <si>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</si>
  <si>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</si>
  <si>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</si>
  <si>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</si>
  <si>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</si>
  <si>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</si>
  <si>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</si>
  <si>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</si>
  <si>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</si>
  <si>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</si>
  <si>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</si>
  <si>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</si>
  <si>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</si>
  <si>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</si>
  <si>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</si>
  <si>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</si>
  <si>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</si>
  <si>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</si>
  <si>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</si>
  <si>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</si>
  <si>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</si>
  <si>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</si>
  <si>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</si>
  <si>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</si>
  <si>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</si>
  <si>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</si>
  <si>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</si>
  <si>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</si>
  <si>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</si>
  <si>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</si>
  <si>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</si>
  <si>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</si>
  <si>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</si>
  <si>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</si>
  <si>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</si>
  <si>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</si>
  <si>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</si>
  <si>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</si>
  <si>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</si>
  <si>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</si>
  <si>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</si>
  <si>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</si>
  <si>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</si>
  <si>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</si>
  <si>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</si>
  <si>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</si>
  <si>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</si>
  <si>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</si>
  <si>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</si>
  <si>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</si>
  <si>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</si>
  <si>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</si>
  <si>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</si>
  <si>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</si>
  <si>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</si>
  <si>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</si>
  <si>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</si>
  <si>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</si>
  <si>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</si>
  <si>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</si>
  <si>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</si>
  <si>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</si>
  <si>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</si>
  <si>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</si>
  <si>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</si>
  <si>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</si>
  <si>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</si>
  <si>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</si>
  <si>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</si>
  <si>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</si>
  <si>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</si>
  <si>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</si>
  <si>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</si>
  <si>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</si>
  <si>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</si>
  <si>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</si>
  <si>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</si>
  <si>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</si>
  <si>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</si>
  <si>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</si>
  <si>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</si>
  <si>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</si>
  <si>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</si>
  <si>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</si>
  <si>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</si>
  <si>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</si>
  <si>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</si>
  <si>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</si>
  <si>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</si>
  <si>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</si>
  <si>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</si>
  <si>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</si>
  <si>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</si>
  <si>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</si>
  <si>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</si>
  <si>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</si>
  <si>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</si>
  <si>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</si>
  <si>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</si>
  <si>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</si>
  <si>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</si>
  <si>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</si>
  <si>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</si>
  <si>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</si>
  <si>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</si>
  <si>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</si>
  <si>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</si>
  <si>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</si>
  <si>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</si>
  <si>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</si>
  <si>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</si>
  <si>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</si>
  <si>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</si>
  <si>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</si>
  <si>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</si>
  <si>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</si>
  <si>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</si>
  <si>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</si>
  <si>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</si>
  <si>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</si>
  <si>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</si>
  <si>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</si>
  <si>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</si>
  <si>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</si>
  <si>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</si>
  <si>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</si>
  <si>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</si>
  <si>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</si>
  <si>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</si>
  <si>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</si>
  <si>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</si>
  <si>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</si>
  <si>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</si>
  <si>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</si>
  <si>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</si>
  <si>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</si>
  <si>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</si>
  <si>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</si>
  <si>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</si>
  <si>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</si>
  <si>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</si>
  <si>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</si>
  <si>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</si>
  <si>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</si>
  <si>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</si>
  <si>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</si>
  <si>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</si>
  <si>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</si>
  <si>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</si>
  <si>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</si>
  <si>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</si>
  <si>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</si>
  <si>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</si>
  <si>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</si>
  <si>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</si>
  <si>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</si>
  <si>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</si>
  <si>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</si>
  <si>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</si>
  <si>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</si>
  <si>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</si>
  <si>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</si>
  <si>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</si>
  <si>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</si>
  <si>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</si>
  <si>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</si>
  <si>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</si>
  <si>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</si>
  <si>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</si>
  <si>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</si>
  <si>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</si>
  <si>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</si>
  <si>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</si>
  <si>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</si>
  <si>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</si>
  <si>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</si>
  <si>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</si>
  <si>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</si>
  <si>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</si>
  <si>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</si>
  <si>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</si>
  <si>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</si>
  <si>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</si>
  <si>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</si>
  <si>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</si>
  <si>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</si>
  <si>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</si>
  <si>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</si>
  <si>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</si>
  <si>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</si>
  <si>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</si>
  <si>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</si>
  <si>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</si>
  <si>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</si>
  <si>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</si>
  <si>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</si>
  <si>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</si>
  <si>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</si>
  <si>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</si>
  <si>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</si>
  <si>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</si>
  <si>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</si>
  <si>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</si>
  <si>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</si>
  <si>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</si>
  <si>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</si>
  <si>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</si>
  <si>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</si>
  <si>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</si>
  <si>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</si>
  <si>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</si>
  <si>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</si>
  <si>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</si>
  <si>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</si>
  <si>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</si>
  <si>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</si>
  <si>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</si>
  <si>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</si>
  <si>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</si>
  <si>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</si>
  <si>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</si>
  <si>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</si>
  <si>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</si>
  <si>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</si>
  <si>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</si>
  <si>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</si>
  <si>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</si>
  <si>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</si>
  <si>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</si>
  <si>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</si>
  <si>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</si>
  <si>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</si>
  <si>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</si>
  <si>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</si>
  <si>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</si>
  <si>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</si>
  <si>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</si>
  <si>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</si>
  <si>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</si>
  <si>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</si>
  <si>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</si>
  <si>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</si>
  <si>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</si>
  <si>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</si>
  <si>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</si>
  <si>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</si>
  <si>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</si>
  <si>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</si>
  <si>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</si>
  <si>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</si>
  <si>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</si>
  <si>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</si>
  <si>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</si>
  <si>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</si>
  <si>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</si>
  <si>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</si>
  <si>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</si>
  <si>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</si>
  <si>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</si>
  <si>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</si>
  <si>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</si>
  <si>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</si>
  <si>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</si>
  <si>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</si>
  <si>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</si>
  <si>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</si>
  <si>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</si>
  <si>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</si>
  <si>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</si>
  <si>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</si>
  <si>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</si>
  <si>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</si>
  <si>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</si>
  <si>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</si>
  <si>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</si>
  <si>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</si>
  <si>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</si>
  <si>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</si>
  <si>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</si>
  <si>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</si>
  <si>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</si>
  <si>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</si>
  <si>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</si>
  <si>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</si>
  <si>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</si>
  <si>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</si>
  <si>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</si>
  <si>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</si>
  <si>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</si>
  <si>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</si>
  <si>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</si>
  <si>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</si>
  <si>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</si>
  <si>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</si>
  <si>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</si>
  <si>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</si>
  <si>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</si>
  <si>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</si>
  <si>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</si>
  <si>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</si>
  <si>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</si>
  <si>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</si>
  <si>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</si>
  <si>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</si>
  <si>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</si>
  <si>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</si>
  <si>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</si>
  <si>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</si>
  <si>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</si>
  <si>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</si>
  <si>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</si>
  <si>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</si>
  <si>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</si>
  <si>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</si>
  <si>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</si>
  <si>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</si>
  <si>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</si>
  <si>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</si>
  <si>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</si>
  <si>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</si>
  <si>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</si>
  <si>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</si>
  <si>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</si>
  <si>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</si>
  <si>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</si>
  <si>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</si>
  <si>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</si>
  <si>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</si>
  <si>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</si>
  <si>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</si>
  <si>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</si>
  <si>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</si>
  <si>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</si>
  <si>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</si>
  <si>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</si>
  <si>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</si>
  <si>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</si>
  <si>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</si>
  <si>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</si>
  <si>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</si>
  <si>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</si>
  <si>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</si>
  <si>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</si>
  <si>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</si>
  <si>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</si>
  <si>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</si>
  <si>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</si>
  <si>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</si>
  <si>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</si>
  <si>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</si>
  <si>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</si>
  <si>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</si>
  <si>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</si>
  <si>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</si>
  <si>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</si>
  <si>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</si>
  <si>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</si>
  <si>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</si>
  <si>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</si>
  <si>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</si>
  <si>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</si>
  <si>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</si>
  <si>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</si>
  <si>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</si>
  <si>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</si>
  <si>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</si>
  <si>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</si>
  <si>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</si>
  <si>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</si>
  <si>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</si>
  <si>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</si>
  <si>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</si>
  <si>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</si>
  <si>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</si>
  <si>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</si>
  <si>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</si>
  <si>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</si>
  <si>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</si>
  <si>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</si>
  <si>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</si>
  <si>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</si>
  <si>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</si>
  <si>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</si>
  <si>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</si>
  <si>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</si>
  <si>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</si>
  <si>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</si>
  <si>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</si>
  <si>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</si>
  <si>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</si>
  <si>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</si>
  <si>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</si>
  <si>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</si>
  <si>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</si>
  <si>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</si>
  <si>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</si>
  <si>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</si>
  <si>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</si>
  <si>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</si>
  <si>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</si>
  <si>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</si>
  <si>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</si>
  <si>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</si>
  <si>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</si>
  <si>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</si>
  <si>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</si>
  <si>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</si>
  <si>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</si>
  <si>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</si>
  <si>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</si>
  <si>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</si>
  <si>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</si>
  <si>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</si>
  <si>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</si>
  <si>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</si>
  <si>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</si>
  <si>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</si>
  <si>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</si>
  <si>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</si>
  <si>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</si>
  <si>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</si>
  <si>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</si>
  <si>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</si>
  <si>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</si>
  <si>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</si>
  <si>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</si>
  <si>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</si>
  <si>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</si>
  <si>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</si>
  <si>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</si>
  <si>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</si>
  <si>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</si>
  <si>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</si>
  <si>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</si>
  <si>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</si>
  <si>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</si>
  <si>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</si>
  <si>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</si>
  <si>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</si>
  <si>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</si>
  <si>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</si>
  <si>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</si>
  <si>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</si>
  <si>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</si>
  <si>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</si>
  <si>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</si>
  <si>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</si>
  <si>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</si>
  <si>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</si>
  <si>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</si>
  <si>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</si>
  <si>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</si>
  <si>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</si>
  <si>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</si>
  <si>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</si>
  <si>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</si>
  <si>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</si>
  <si>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</si>
  <si>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</si>
  <si>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</si>
  <si>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</si>
  <si>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</si>
  <si>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</si>
  <si>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</si>
  <si>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</si>
  <si>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</si>
  <si>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</si>
  <si>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</si>
  <si>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</si>
  <si>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</si>
  <si>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</si>
  <si>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</si>
  <si>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</si>
  <si>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</si>
  <si>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</si>
  <si>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</si>
  <si>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</si>
  <si>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</si>
  <si>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</si>
  <si>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</si>
  <si>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</si>
  <si>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</si>
  <si>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</si>
  <si>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</si>
  <si>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</si>
  <si>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</si>
  <si>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</si>
  <si>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</si>
  <si>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</si>
  <si>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</si>
  <si>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</si>
  <si>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</si>
  <si>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</si>
  <si>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</si>
  <si>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</si>
  <si>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</si>
  <si>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</si>
  <si>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</si>
  <si>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</si>
  <si>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</si>
  <si>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</si>
  <si>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</si>
  <si>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</si>
  <si>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</si>
  <si>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</si>
  <si>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</si>
  <si>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</si>
  <si>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</si>
  <si>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</si>
  <si>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</si>
  <si>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</si>
  <si>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</si>
  <si>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</si>
  <si>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</si>
  <si>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</si>
  <si>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</si>
  <si>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</si>
  <si>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</si>
  <si>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</si>
  <si>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</si>
  <si>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</si>
  <si>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</si>
  <si>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</si>
  <si>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</si>
  <si>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</si>
  <si>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</si>
  <si>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</si>
  <si>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</si>
  <si>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</si>
  <si>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</si>
  <si>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</si>
  <si>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</si>
  <si>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</si>
  <si>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</si>
  <si>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</si>
  <si>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</si>
  <si>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</si>
  <si>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</si>
  <si>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</si>
  <si>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</si>
  <si>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</si>
  <si>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</si>
  <si>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</si>
  <si>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</si>
  <si>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</si>
  <si>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</si>
  <si>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</si>
  <si>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</si>
  <si>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</si>
  <si>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</si>
  <si>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</si>
  <si>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</si>
  <si>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</si>
  <si>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</si>
  <si>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</si>
  <si>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</si>
  <si>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</si>
  <si>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</si>
  <si>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</si>
  <si>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</si>
  <si>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</si>
  <si>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</si>
  <si>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</si>
  <si>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</si>
  <si>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</si>
  <si>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</si>
  <si>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</si>
  <si>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</si>
  <si>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</si>
  <si>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</si>
  <si>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</si>
  <si>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</si>
  <si>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</si>
  <si>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</si>
  <si>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</si>
  <si>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</si>
  <si>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</si>
  <si>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</si>
  <si>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</si>
  <si>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</si>
  <si>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</si>
  <si>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</si>
  <si>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</si>
  <si>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</si>
  <si>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</si>
  <si>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</si>
  <si>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</si>
  <si>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</si>
  <si>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</si>
  <si>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</si>
  <si>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</si>
  <si>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</si>
  <si>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</si>
  <si>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</si>
  <si>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</si>
  <si>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</si>
  <si>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</si>
  <si>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</si>
  <si>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</si>
  <si>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</si>
  <si>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</si>
  <si>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</si>
  <si>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</si>
  <si>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</si>
  <si>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</si>
  <si>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</si>
  <si>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</si>
  <si>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</si>
  <si>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</si>
  <si>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</si>
  <si>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</si>
  <si>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</si>
  <si>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</si>
  <si>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</si>
  <si>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</si>
  <si>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</si>
  <si>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</si>
  <si>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</si>
  <si>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</si>
  <si>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</si>
  <si>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</si>
  <si>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</si>
  <si>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</si>
  <si>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</si>
  <si>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</si>
  <si>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</si>
  <si>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</si>
  <si>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</si>
  <si>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</si>
  <si>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</si>
  <si>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</si>
  <si>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</si>
  <si>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</si>
  <si>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</si>
  <si>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</si>
  <si>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</si>
  <si>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</si>
  <si>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</si>
  <si>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</si>
  <si>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</si>
  <si>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</si>
  <si>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</si>
  <si>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</si>
  <si>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</si>
  <si>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</si>
  <si>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</si>
  <si>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</si>
  <si>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</si>
  <si>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</si>
  <si>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</si>
  <si>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</si>
  <si>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</si>
  <si>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</si>
  <si>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</si>
  <si>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</si>
  <si>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</si>
  <si>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</si>
  <si>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</si>
  <si>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</si>
  <si>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</si>
  <si>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</si>
  <si>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</si>
  <si>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</si>
  <si>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</si>
  <si>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</si>
  <si>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</si>
  <si>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</si>
  <si>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</si>
  <si>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</si>
  <si>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</si>
  <si>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</si>
  <si>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</si>
  <si>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</si>
  <si>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</si>
  <si>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</si>
  <si>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</si>
  <si>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</si>
  <si>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</si>
  <si>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</si>
  <si>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</si>
  <si>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</si>
  <si>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</si>
  <si>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</si>
  <si>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</si>
  <si>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</si>
  <si>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</si>
  <si>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</si>
  <si>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</si>
  <si>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</si>
  <si>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</si>
  <si>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</si>
  <si>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</si>
  <si>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</si>
  <si>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</si>
  <si>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</si>
  <si>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</si>
  <si>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</si>
  <si>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</si>
  <si>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</si>
  <si>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</si>
  <si>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</si>
  <si>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</si>
  <si>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</si>
  <si>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</si>
  <si>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</si>
  <si>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</si>
  <si>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</si>
  <si>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</si>
  <si>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</si>
  <si>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</si>
  <si>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</si>
  <si>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</si>
  <si>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</si>
  <si>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</si>
  <si>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</si>
  <si>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</si>
  <si>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</si>
  <si>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</si>
  <si>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</si>
  <si>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</si>
  <si>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</si>
  <si>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</si>
  <si>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</si>
  <si>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</si>
  <si>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</si>
  <si>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</si>
  <si>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</si>
  <si>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</si>
  <si>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</si>
  <si>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</si>
  <si>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</si>
  <si>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</si>
  <si>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</si>
  <si>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</si>
  <si>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</si>
  <si>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</si>
  <si>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</si>
  <si>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</si>
  <si>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</si>
  <si>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</si>
  <si>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</si>
  <si>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</si>
  <si>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</si>
  <si>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</si>
  <si>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</si>
  <si>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</si>
  <si>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</si>
  <si>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</si>
  <si>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</si>
  <si>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</si>
  <si>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</si>
  <si>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</si>
  <si>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</si>
  <si>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</si>
  <si>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</si>
  <si>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</si>
  <si>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</si>
  <si>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</si>
  <si>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</si>
  <si>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</si>
  <si>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</si>
  <si>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</si>
  <si>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</si>
  <si>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</si>
  <si>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</si>
  <si>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</si>
  <si>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</si>
  <si>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</si>
  <si>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</si>
  <si>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</si>
  <si>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</si>
  <si>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</si>
  <si>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</si>
  <si>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</si>
  <si>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</si>
  <si>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</si>
  <si>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</si>
  <si>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</si>
  <si>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</si>
  <si>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</si>
  <si>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</si>
  <si>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</si>
  <si>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</si>
  <si>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</si>
  <si>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</si>
  <si>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</si>
  <si>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</si>
  <si>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</si>
  <si>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</si>
  <si>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</si>
  <si>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</si>
  <si>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</si>
  <si>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</si>
  <si>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</si>
  <si>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</si>
  <si>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</si>
  <si>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</si>
  <si>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</si>
  <si>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</si>
  <si>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</si>
  <si>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</si>
  <si>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</si>
  <si>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</si>
  <si>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</si>
  <si>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</si>
  <si>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</si>
  <si>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</si>
  <si>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</si>
  <si>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</si>
  <si>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</si>
  <si>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</si>
  <si>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</si>
  <si>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</si>
  <si>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</si>
  <si>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</si>
  <si>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</si>
  <si>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</si>
  <si>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</si>
  <si>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</si>
  <si>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</si>
  <si>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</si>
  <si>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</si>
  <si>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</si>
  <si>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</si>
  <si>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</si>
  <si>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</si>
  <si>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</si>
  <si>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</si>
  <si>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</si>
  <si>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</si>
  <si>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</si>
  <si>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</si>
  <si>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</si>
  <si>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</si>
  <si>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</si>
  <si>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</si>
  <si>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</si>
  <si>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</si>
  <si>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</si>
  <si>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</si>
  <si>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</si>
  <si>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</si>
  <si>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</si>
  <si>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</si>
  <si>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</si>
  <si>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</si>
  <si>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</si>
  <si>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</si>
  <si>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</si>
  <si>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</si>
  <si>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</si>
  <si>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</si>
  <si>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</si>
  <si>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</si>
  <si>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</si>
  <si>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</si>
  <si>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</si>
  <si>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</si>
  <si>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</si>
  <si>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</si>
  <si>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</si>
  <si>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</si>
  <si>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</si>
  <si>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</si>
  <si>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PCM-20251007-00002471</t>
  </si>
  <si>
    <t xml:space="preserve">EM team moved ETA: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</si>
  <si>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</si>
  <si>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</si>
  <si>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</si>
  <si>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</si>
  <si>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</si>
  <si>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</si>
  <si>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//Team at site TS </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</si>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</sst>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tabSelected="1" workbookViewId="0">
      <selection activeCell="J9" sqref="J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275.05909004629939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0.20891643518552883</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45938.007515972226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45938.007515972226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45938.007515972226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45938.007515972226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45938.007515972226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45938.007515972226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45938.007515972226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45938.007515972226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45938.007515972226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45938.007515972226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45938.007515972226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45938.007515972226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45938.007515972226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45938.007515972226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45938.007515972226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45938.007515972226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45938.007515972226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45938.007515972226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45938.007515972226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45938.007515972226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45938.007515972226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45938.007515972226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45938.007515972226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45938.007515972226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45938.007515972226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45938.007515972226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45938.007515972226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45938.007515972226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45938.007515972226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45938.007515972226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45938.007515972226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45938.007515972226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45938.007515972226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45938.007515972226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45938.007515972226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45938.007515972226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45938.007515972226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45938.007515972226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45938.007515972226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45938.007515972226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45938.007515972226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45938.007515972226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45938.007515972226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45938.007515972226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45938.007515972226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45938.007515972226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45938.007515972226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45938.007515972226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45938.007515972226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45938.007515972226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45938.007515972226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45938.007515972226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45938.007515972226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45938.007515972226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45938.007515972226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45938.007515972226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45938.007515972226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45938.007515972226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45938.007515972226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45938.007515972226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45938.007515972226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45938.007515972226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45938.007515972226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45938.007515972226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45938.007515972226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45938.007515972226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45938.007515972226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45938.007515972226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45938.007515972226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45938.007515972226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45938.007515972226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45938.007515972226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45938.007515972226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45938.007515972226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45938.007515972226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45938.007515972226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45938.007515972226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45938.007515972226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45938.007515972226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45938.007515972226</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86AF0DE9-4D50-42DA-B7F0-51B6FDDF15E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131.28043263889413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113.00767800926405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7.9865509265800938E-2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45938.007515972226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45938.007515972226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45938.007515972226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45938.007515972226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45938.007515972226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45938.007515972226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45938.007515972226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45938.007515972226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45938.007515972226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45938.007515972226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45938.007515972226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45938.007515972226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45938.007515972226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45938.007515972226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45938.007515972226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45938.007515972226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45938.007515972226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45938.007515972226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45938.007515972226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45938.007515972226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45938.007515972226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45938.007515972226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45938.007515972226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45938.007515972226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45938.007515972226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45938.007515972226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45938.007515972226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45938.007515972226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45938.007515972226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45938.007515972226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45938.007515972226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45938.007515972226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45938.007515972226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45938.007515972226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45938.007515972226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45938.007515972226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45938.007515972226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45938.007515972226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45938.007515972226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45938.007515972226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45938.007515972226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45938.007515972226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45938.007515972226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45938.007515972226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45938.007515972226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45938.007515972226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45938.007515972226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45938.007515972226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45938.007515972226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45938.007515972226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45938.007515972226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45938.007515972226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45938.007515972226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45938.007515972226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45938.007515972226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45938.007515972226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45938.007515972226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45938.007515972226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45938.007515972226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45938.007515972226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45938.007515972226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45938.007515972226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45938.007515972226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45938.007515972226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45938.007515972226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45938.007515972226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45938.007515972226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45938.007515972226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45938.007515972226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45938.007515972226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45938.007515972226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45938.007515972226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45938.007515972226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45938.007515972226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45938.007515972226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45938.007515972226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45938.007515972226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45938.007515972226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45938.007515972226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45938.007515972226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45938.007515972226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45938.007515972226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45938.007515972226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45938.007515972226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45938.007515972226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45938.007515972226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45938.007515972226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45938.007515972226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45938.007515972226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45938.007515972226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45938.007515972226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45938.007515972226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45938.007515972226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45938.007515972226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45938.007515972226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45938.007515972226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45938.007515972226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45938.007515972226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45938.007515972226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45938.007515972226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45938.007515972226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45938.007515972226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45938.007515972226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45938.007515972226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45938.007515972226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45938.007515972226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45938.007515972226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45938.007515972226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45938.007515972226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45938.007515972226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45938.007515972226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45938.007515972226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45938.007515972226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45938.007515972226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45938.007515972226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45938.007515972226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45938.007515972226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45938.007515972226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45938.007515972226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45938.007515972226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45938.007515972226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45938.007515972226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45938.007515972226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45938.007515972226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45938.007515972226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45938.007515972226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45938.007515972226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45938.007515972226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45938.007515972226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45938.007515972226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45938.007515972226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45938.007515972226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45938.007515972226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45938.007515972226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45938.007515972226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45938.007515972226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45938.007515972226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45938.007515972226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45938.007515972226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45938.007515972226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45938.007515972226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45938.007515972226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45938.007515972226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45938.007515972226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45938.007515972226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45938.007515972226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45938.007515972226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45938.007515972226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45938.007515972226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45938.007515972226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45938.007515972226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45938.007515972226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45938.007515972226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45938.007515972226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45938.007515972226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45938.007515972226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45938.007515972226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45938.007515972226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45938.007515972226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45938.007515972226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45938.007515972226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45938.007515972226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45938.007515972226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45938.007515972226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45938.007515972226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45938.007515972226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45938.007515972226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45938.007515972226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45938.007515972226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45938.007515972226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45938.007515972226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45938.007515972226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45938.007515972226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45938.007515972226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45938.007515972226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45938.007515972226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45938.007515972226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45938.007515972226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45938.007515972226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45938.007515972226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45938.007515972226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45938.007515972226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45938.007515972226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45938.007515972226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45938.007515972226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45938.007515972226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45938.007515972226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45938.007515972226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45938.007515972226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45938.007515972226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45938.007515972226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45938.007515972226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45938.007515972226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45938.007515972226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45938.007515972226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45938.007515972226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45938.007515972226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45938.007515972226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45938.007515972226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45938.007515972226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45938.007515972226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45938.007515972226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45938.007515972226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45938.007515972226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45938.007515972226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45938.007515972226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45938.007515972226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45938.007515972226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45938.007515972226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45938.007515972226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45938.007515972226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45938.007515972226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45938.007515972226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45938.007515972226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45938.007515972226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45938.007515972226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45938.007515972226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45938.007515972226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45938.007515972226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45938.007515972226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45938.007515972226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45938.007515972226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45938.007515972226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45938.007515972226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45938.007515972226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45938.007515972226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45938.007515972226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45938.007515972226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45938.007515972226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45938.007515972226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45938.007515972226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45938.007515972226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45938.007515972226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45938.007515972226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45938.007515972226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45938.007515972226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45938.007515972226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45938.007515972226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45938.007515972226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45938.007515972226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45938.007515972226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45938.007515972226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45938.007515972226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45938.007515972226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45938.007515972226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45938.007515972226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45938.007515972226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45938.007515972226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45938.007515972226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45938.007515972226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45938.007515972226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45938.007515972226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45938.007515972226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45938.007515972226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45938.007515972226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45938.007515972226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45938.007515972226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45938.007515972226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45938.007515972226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45938.007515972226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45938.007515972226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45938.007515972226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45938.007515972226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45938.007515972226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45938.007515972226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45938.007515972226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45938.007515972226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45938.007515972226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45938.007515972226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45938.007515972226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45938.007515972226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45938.007515972226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45938.007515972226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45938.007515972226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45938.007515972226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45938.007515972226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45938.007515972226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45938.007515972226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45938.007515972226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45938.007515972226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45938.007515972226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45938.007515972226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45938.007515972226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45938.007515972226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45938.007515972226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45938.007515972226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45938.007515972226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45938.007515972226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45938.007515972226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45938.007515972226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45938.007515972226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45938.007515972226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45938.007515972226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45938.007515972226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45938.007515972226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45938.007515972226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45938.007515972226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45938.007515972226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45938.007515972226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45938.007515972226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45938.007515972226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45938.007515972226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45938.007515972226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45938.007515972226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45938.007515972226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45938.007515972226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45938.007515972226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45938.007515972226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45938.007515972226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45938.007515972226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45938.007515972226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45938.007515972226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45938.007515972226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45938.007515972226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45938.007515972226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45938.007515972226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45938.007515972226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45938.007515972226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45938.007515972226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45938.007515972226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45938.007515972226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45938.007515972226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45938.007515972226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45938.007515972226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45938.007515972226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45938.007515972226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45938.007515972226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45938.007515972226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45938.007515972226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45938.007515972226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45938.007515972226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45938.007515972226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45938.007515972226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45938.007515972226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45938.007515972226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45938.007515972226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45938.007515972226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45938.007515972226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45938.007515972226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45938.007515972226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45938.007515972226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45938.007515972226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45938.007515972226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45938.007515972226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45938.007515972226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45938.007515972226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45938.007515972226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45938.007515972226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45938.007515972226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45938.007515972226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45938.007515972226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45938.007515972226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45938.007515972226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45938.007515972226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45938.007515972226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45938.007515972226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45938.007515972226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45938.007515972226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45938.007515972226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45938.007515972226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45938.007515972226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45938.007515972226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45938.007515972226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45938.007515972226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45938.007515972226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45938.007515972226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45938.007515972226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45938.007515972226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45938.007515972226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45938.007515972226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45938.007515972226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45938.007515972226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45938.007515972226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45938.007515972226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45938.007515972226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45938.007515972226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45938.007515972226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45938.007515972226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45938.007515972226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45938.007515972226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45938.007515972226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45938.007515972226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45938.007515972226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45938.007515972226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45938.007515972226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45938.007515972226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45938.007515972226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45938.007515972226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45938.007515972226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45938.007515972226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45938.007515972226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45938.007515972226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45938.007515972226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45938.007515972226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45938.007515972226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45938.007515972226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45938.007515972226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45938.007515972226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45938.007515972226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45938.007515972226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45938.007515972226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45938.007515972226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45938.007515972226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45938.007515972226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45938.007515972226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45938.007515972226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45938.007515972226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45938.007515972226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45938.007515972226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45938.007515972226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45938.007515972226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45938.007515972226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45938.007515972226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45938.007515972226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45938.007515972226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45938.007515972226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45938.007515972226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45938.007515972226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45938.007515972226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45938.007515972226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45938.007515972226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45938.007515972226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45938.007515972226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45938.007515972226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45938.007515972226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45938.007515972226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45938.007515972226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45938.007515972226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45938.007515972226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45938.007515972226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45938.007515972226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45938.007515972226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45938.007515972226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45938.007515972226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45938.007515972226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45938.007515972226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45938.007515972226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45938.007515972226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45938.007515972226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45938.007515972226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45938.007515972226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45938.007515972226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45938.007515972226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45938.007515972226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45938.007515972226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45938.007515972226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45938.007515972226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45938.007515972226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45938.007515972226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45938.007515972226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45938.007515972226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45938.007515972226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45938.007515972226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45938.007515972226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45938.007515972226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45938.007515972226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45938.007515972226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45938.007515972226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45938.007515972226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45938.007515972226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45938.007515972226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45938.007515972226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45938.007515972226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45938.007515972226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45938.007515972226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45938.007515972226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45938.007515972226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45938.007515972226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45938.007515972226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45938.007515972226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45938.007515972226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45938.007515972226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45938.007515972226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45938.007515972226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45938.007515972226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45938.007515972226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45938.007515972226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45938.007515972226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45938.007515972226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45938.007515972226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45938.007515972226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45938.007515972226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45938.007515972226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45938.007515972226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45938.007515972226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45938.007515972226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45938.007515972226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45938.007515972226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45938.007515972226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45938.007515972226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45938.007515972226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45938.007515972226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45938.007515972226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45938.007515972226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45938.007515972226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45938.007515972226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45938.007515972226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45938.007515972226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45938.007515972226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45938.007515972226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45938.007515972226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45938.007515972226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45938.007515972226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45938.007515972226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45938.007515972226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45938.007515972226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45938.007515972226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45938.007515972226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45938.007515972226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45938.007515972226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45938.007515972226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45938.007515972226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45938.007515972226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45938.007515972226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45938.007515972226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45938.007515972226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45938.007515972226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45938.007515972226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45938.007515972226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45938.007515972226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45938.007515972226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45938.007515972226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45938.007515972226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45938.007515972226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45938.007515972226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45938.007515972226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45938.007515972226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45938.007515972226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45938.007515972226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45938.007515972226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45938.007515972226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45938.007515972226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45938.007515972226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45938.007515972226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45938.007515972226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45938.007515972226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45938.007515972226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45938.007515972226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45938.007515972226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45938.007515972226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45938.007515972226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45938.007515972226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45938.007515972226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45938.007515972226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45938.007515972226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45938.007515972226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45938.007515972226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45938.007515972226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45938.007515972226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45938.007515972226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45938.007515972226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45938.007515972226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45938.007515972226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45938.007515972226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45938.007515972226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45938.007515972226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45938.007515972226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45938.007515972226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45938.007515972226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45938.007515972226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45938.007515972226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45938.007515972226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45938.007515972226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45938.007515972226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45938.007515972226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45938.007515972226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45938.007515972226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45938.007515972226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45938.007515972226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45938.007515972226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45938.007515972226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45938.007515972226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45938.007515972226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45938.007515972226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45938.007515972226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45938.007515972226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45938.007515972226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45938.007515972226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45938.007515972226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45938.007515972226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45938.007515972226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45938.007515972226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45938.007515972226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45938.007515972226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45938.007515972226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45938.007515972226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45938.007515972226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45938.007515972226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45938.007515972226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45938.007515972226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45938.007515972226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45938.007515972226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45938.007515972226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45938.007515972226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45938.007515972226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45938.007515972226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45938.007515972226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45938.007515972226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45938.007515972226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45938.007515972226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45938.007515972226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45938.007515972226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45938.007515972226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45938.007515972226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45938.007515972226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45938.007515972226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45938.007515972226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45938.007515972226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45938.007515972226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45938.007515972226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45938.007515972226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45938.007515972226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45938.007515972226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45938.007515972226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45938.007515972226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45938.007515972226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45938.007515972226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45938.007515972226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45938.007515972226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45938.007515972226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45938.007515972226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45938.007515972226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45938.007515972226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45938.007515972226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45938.007515972226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45938.007515972226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45938.007515972226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45938.007515972226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45938.007515972226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45938.007515972226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45938.007515972226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45938.007515972226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45938.007515972226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45938.007515972226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45938.007515972226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45938.007515972226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45938.007515972226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45938.007515972226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45938.007515972226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45938.007515972226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45938.007515972226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45938.007515972226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45938.007515972226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45938.007515972226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45938.007515972226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45938.007515972226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45938.007515972226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45938.007515972226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45938.007515972226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45938.007515972226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45938.007515972226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45938.007515972226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45938.007515972226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45938.007515972226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45938.007515972226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45938.007515972226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45938.007515972226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45938.007515972226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45938.007515972226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45938.007515972226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45938.007515972226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45938.007515972226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45938.007515972226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45938.007515972226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45938.007515972226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45938.007515972226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45938.007515972226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45938.007515972226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45938.007515972226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45938.007515972226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45938.007515972226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45938.007515972226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45938.007515972226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45938.007515972226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45938.007515972226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45938.007515972226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45938.007515972226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45938.007515972226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45938.007515972226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45938.007515972226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45938.007515972226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45938.007515972226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45938.007515972226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45938.007515972226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45938.007515972226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45938.007515972226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45938.007515972226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45938.007515972226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45938.007515972226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45938.007515972226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45938.007515972226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45938.007515972226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45938.007515972226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45938.007515972226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45938.007515972226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45938.007515972226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45938.007515972226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45938.007515972226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45938.007515972226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45938.007515972226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45938.007515972226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45938.007515972226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45938.007515972226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45938.007515972226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45938.007515972226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45938.007515972226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45938.007515972226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45938.007515972226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45938.007515972226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45938.007515972226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45938.007515972226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45938.007515972226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45938.007515972226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45938.007515972226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45938.007515972226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45938.007515972226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45938.007515972226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45938.007515972226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45938.007515972226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45938.007515972226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45938.007515972226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45938.007515972226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45938.007515972226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45938.007515972226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45938.007515972226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45938.007515972226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45938.007515972226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45938.007515972226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45938.007515972226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45938.007515972226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45938.007515972226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45938.007515972226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45938.007515972226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45938.007515972226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45938.007515972226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45938.007515972226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45938.007515972226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45938.007515972226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45938.007515972226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45938.007515972226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45938.007515972226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45938.007515972226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45938.007515972226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45938.007515972226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45938.007515972226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45938.007515972226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45938.007515972226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45938.007515972226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45938.007515972226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45938.007515972226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45938.007515972226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45938.007515972226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45938.007515972226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45938.007515972226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45938.007515972226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45938.007515972226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45938.007515972226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45938.007515972226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45938.007515972226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45938.007515972226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45938.007515972226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45938.007515972226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45938.007515972226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45938.007515972226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45938.007515972226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45938.007515972226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45938.007515972226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45938.007515972226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45938.007515972226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45938.007515972226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45938.007515972226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45938.007515972226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45938.007515972226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45938.007515972226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45938.007515972226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45938.007515972226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45938.007515972226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45938.007515972226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45938.007515972226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45938.007515972226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45938.007515972226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45938.007515972226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45938.007515972226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45938.007515972226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45938.007515972226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45938.007515972226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45938.007515972226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45938.007515972226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45938.007515972226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45938.007515972226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45938.007515972226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45938.007515972226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45938.007515972226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45938.007515972226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45938.007515972226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45938.007515972226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45938.007515972226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45938.007515972226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45938.007515972226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45938.007515972226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45938.007515972226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45938.007515972226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45938.007515972226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45938.007515972226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45938.007515972226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45938.007515972226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45938.007515972226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45938.007515972226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45938.007515972226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45938.007515972226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45938.007515972226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45938.007515972226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45938.007515972226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45938.007515972226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45938.007515972226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45938.007515972226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45938.007515972226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45938.007515972226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45938.007515972226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45938.007515972226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45938.007515972226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45938.007515972226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45938.007515972226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45938.007515972226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45938.007515972226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45938.007515972226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45938.007515972226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45938.007515972226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45938.007515972226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45938.007515972226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45938.007515972226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45938.007515972226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45938.007515972226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45938.007515972226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45938.007515972226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45938.007515972226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45938.007515972226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45938.007515972226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45938.007515972226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45938.007515972226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45938.007515972226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45938.007515972226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45938.007515972226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45938.007515972226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45938.007515972226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45938.007515972226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45938.007515972226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45938.007515972226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45938.007515972226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45938.007515972226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45938.007515972226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45938.007515972226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45938.007515972226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45938.007515972226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45938.007515972226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45938.007515972226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45938.007515972226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45938.007515972226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45938.007515972226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45938.007515972226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45938.007515972226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45938.007515972226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45938.007515972226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45938.007515972226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45938.007515972226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45938.007515972226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45938.007515972226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45938.007515972226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45938.007515972226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45938.007515972226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45938.007515972226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45938.007515972226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45938.007515972226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45938.007515972226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45938.007515972226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45938.007515972226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45938.007515972226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45938.007515972226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45938.007515972226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45938.007515972226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45938.007515972226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45938.007515972226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45938.007515972226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45938.007515972226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45938.007515972226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45938.007515972226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45938.007515972226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45938.007515972226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45938.007515972226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45938.007515972226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45938.007515972226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45938.007515972226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45938.007515972226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45938.007515972226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45938.007515972226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45938.007515972226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45938.007515972226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45938.007515972226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45938.007515972226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45938.007515972226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45938.007515972226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45938.007515972226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45938.007515972226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45938.007515972226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45938.007515972226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45938.007515972226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45938.007515972226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45938.007515972226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45938.007515972226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45938.007515972226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45938.007515972226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45938.007515972226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45938.007515972226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45938.007515972226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45938.007515972226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45938.007515972226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45938.007515972226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45938.007515972226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45938.007515972226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45938.007515972226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45938.007515972226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45938.007515972226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45938.007515972226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45938.007515972226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45938.007515972226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45938.007515972226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45938.007515972226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45938.007515972226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45938.007515972226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45938.007515972226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45938.007515972226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45938.007515972226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45938.007515972226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45938.007515972226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45938.007515972226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45938.007515972226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45938.007515972226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45938.007515972226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45938.007515972226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45938.007515972226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45938.007515972226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45938.007515972226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45938.007515972226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45938.007515972226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45938.007515972226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45938.007515972226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45938.007515972226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45938.007515972226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45938.007515972226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45938.007515972226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45938.007515972226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45938.007515972226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45938.007515972226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45938.007515972226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45938.007515972226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45938.007515972226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45938.007515972226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45938.007515972226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45938.007515972226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45938.007515972226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45938.007515972226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45938.007515972226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45938.007515972226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45938.007515972226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45938.007515972226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45938.007515972226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45938.007515972226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45938.007515972226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45938.007515972226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45938.007515972226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45938.007515972226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45938.007515972226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45938.007515972226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45938.007515972226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45938.007515972226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45938.007515972226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45938.007515972226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45938.007515972226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45938.007515972226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45938.007515972226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45938.007515972226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45938.007515972226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45938.007515972226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45938.007515972226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45938.007515972226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45938.007515972226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45938.007515972226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45938.007515972226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45938.007515972226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45938.007515972226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45938.007515972226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45938.007515972226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45938.007515972226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45938.007515972226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45938.007515972226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45938.007515972226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45938.007515972226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45938.007515972226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45938.007515972226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45938.007515972226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45938.007515972226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45938.007515972226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45938.007515972226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45938.007515972226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45938.007515972226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45938.007515972226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45938.007515972226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45938.007515972226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45938.007515972226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45938.007515972226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45938.007515972226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45938.007515972226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45938.007515972226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45938.007515972226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45938.007515972226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45938.007515972226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45938.007515972226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45938.007515972226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45938.007515972226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45938.007515972226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45938.007515972226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45938.007515972226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45938.007515972226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45938.007515972226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45938.007515972226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45938.007515972226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45938.007515972226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45938.007515972226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45938.007515972226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45938.007515972226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45938.007515972226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45938.007515972226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45938.007515972226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45938.007515972226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45938.007515972226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45938.007515972226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45938.007515972226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45938.007515972226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45938.007515972226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45938.007515972226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45938.007515972226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45938.007515972226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45938.007515972226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45938.007515972226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45938.007515972226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45938.007515972226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45938.007515972226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45938.007515972226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45938.007515972226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45938.007515972226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45938.007515972226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45938.007515972226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45938.007515972226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45938.007515972226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45938.007515972226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45938.007515972226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45938.007515972226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45938.007515972226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45938.007515972226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45938.007515972226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45938.007515972226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45938.007515972226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45938.007515972226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45938.007515972226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45938.007515972226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45938.007515972226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45938.007515972226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45938.007515972226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45938.007515972226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45938.007515972226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45938.007515972226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45938.007515972226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45938.007515972226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45938.007515972226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45938.007515972226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45938.007515972226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45938.007515972226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45938.007515972226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45938.007515972226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45938.007515972226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45938.007515972226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45938.007515972226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45938.007515972226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45938.007515972226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45938.007515972226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45938.007515972226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45938.007515972226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45938.007515972226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45938.007515972226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45938.007515972226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45938.007515972226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45938.007515972226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45938.007515972226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45938.007515972226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45938.007515972226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45938.007515972226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45938.007515972226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45938.007515972226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45938.007515972226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45938.007515972226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45938.007515972226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45938.007515972226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45938.007515972226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45938.007515972226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45938.007515972226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45938.007515972226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45938.007515972226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45938.007515972226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45938.007515972226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45938.007515972226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45938.007515972226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45938.007515972226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45938.007515972226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45938.007515972226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45938.007515972226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45938.007515972226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45938.007515972226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45938.007515972226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45938.007515972226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45938.007515972226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45938.007515972226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45938.007515972226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45938.007515972226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45938.007515972226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45938.007515972226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45938.007515972226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45938.007515972226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45938.007515972226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45938.007515972226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45938.007515972226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45938.007515972226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45938.007515972226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45938.007515972226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45938.007515972226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45938.007515972226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45938.007515972226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45938.007515972226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45938.007515972226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45938.007515972226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45938.007515972226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45938.007515972226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45938.007515972226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45938.007515972226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45938.007515972226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45938.007515972226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45938.007515972226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45938.007515972226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45938.007515972226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45938.007515972226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45938.007515972226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45938.007515972226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45938.007515972226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45938.007515972226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45938.007515972226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45938.007515972226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45938.007515972226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45938.007515972226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45938.007515972226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45938.007515972226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45938.007515972226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45938.007515972226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45938.007515972226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45938.007515972226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45938.007515972226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45938.007515972226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45938.007515972226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45938.007515972226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45938.007515972226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45938.007515972226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45938.007515972226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45938.007515972226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45938.007515972226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45938.007515972226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45938.007515972226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45938.007515972226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45938.007515972226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45938.007515972226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45938.007515972226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45938.007515972226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45938.007515972226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45938.007515972226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45938.007515972226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45938.007515972226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45938.007515972226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45938.007515972226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45938.007515972226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45938.007515972226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45938.007515972226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45938.007515972226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45938.007515972226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45938.007515972226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45938.007515972226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45938.007515972226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45938.007515972226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45938.007515972226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45938.007515972226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45938.007515972226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45938.007515972226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45938.007515972226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45938.007515972226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45938.007515972226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45938.007515972226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45938.007515972226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45938.007515972226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45938.007515972226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45938.007515972226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45938.007515972226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45938.007515972226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45938.007515972226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45938.007515972226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45938.007515972226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45938.007515972226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45938.007515972226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45938.007515972226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45938.007515972226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45938.007515972226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45938.007515972226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45938.007515972226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45938.007515972226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45938.007515972226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45938.007515972226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45938.007515972226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45938.007515972226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45938.007515972226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45938.007515972226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45938.007515972226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45938.007515972226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45938.007515972226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45938.007515972226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45938.007515972226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45938.007515972226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45938.007515972226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45938.007515972226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45938.007515972226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45938.007515972226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45938.007515972226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45938.007515972226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45938.007515972226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45938.007515972226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45938.007515972226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45938.007515972226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45938.007515972226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45938.007515972226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45938.007515972226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45938.007515972226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45938.007515972226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45938.007515972226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45938.007515972226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45938.007515972226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45938.007515972226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45938.007515972226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45938.007515972226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45938.007515972226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45938.007515972226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45938.007515972226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45938.007515972226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45938.007515972226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45938.007515972226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45938.007515972226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45938.007515972226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45938.007515972226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45938.007515972226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45938.007515972226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45938.007515972226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45938.007515972226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45938.007515972226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45938.007515972226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45938.007515972226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45938.007515972226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45938.007515972226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45938.007515972226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45938.007515972226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45938.007515972226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45938.007515972226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45938.007515972226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45938.007515972226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45938.007515972226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45938.007515972226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45938.007515972226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45938.007515972226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45938.007515972226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45938.007515972226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45938.007515972226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45938.007515972226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45938.007515972226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45938.007515972226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45938.007515972226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45938.007515972226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45938.007515972226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45938.007515972226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45938.007515972226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45938.007515972226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45938.007515972226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45938.007515972226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45938.007515972226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45938.007515972226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45938.007515972226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45938.007515972226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45938.007515972226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45938.007515972226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45938.007515972226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45938.007515972226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45938.007515972226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45938.007515972226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45938.007515972226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45938.007515972226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45938.007515972226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45938.007515972226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45938.007515972226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45938.007515972226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45938.007515972226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45938.007515972226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45938.007515972226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45938.007515972226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45938.007515972226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45938.007515972226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45938.007515972226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45938.007515972226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45938.007515972226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45938.007515972226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45938.007515972226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45938.007515972226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45938.007515972226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45938.007515972226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45938.007515972226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45938.007515972226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45938.007515972226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45938.007515972226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45938.007515972226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45938.007515972226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45938.007515972226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45938.007515972226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45938.007515972226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45938.007515972226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45938.007515972226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45938.007515972226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45938.007515972226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45938.007515972226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45938.007515972226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45938.007515972226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45938.007515972226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45938.007515972226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45938.007515972226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45938.007515972226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45938.007515972226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45938.007515972226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45938.007515972226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45938.007515972226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45938.007515972226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45938.007515972226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45938.007515972226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45938.007515972226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45938.007515972226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45938.007515972226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45938.007515972226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45938.007515972226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45938.007515972226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45938.007515972226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45938.007515972226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45938.007515972226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45938.007515972226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45938.007515972226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45938.007515972226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45938.007515972226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45938.007515972226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45938.007515972226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45938.007515972226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45938.007515972226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45938.007515972226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45938.007515972226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45938.007515972226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45938.007515972226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45938.007515972226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45938.007515972226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45938.007515972226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45938.007515972226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45938.007515972226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45938.007515972226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45938.007515972226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45938.007515972226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45938.007515972226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45938.007515972226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45938.007515972226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45938.007515972226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45938.007515972226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45938.007515972226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45938.007515972226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45938.007515972226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45938.007515972226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45938.007515972226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45938.007515972226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45938.007515972226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45938.007515972226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45938.007515972226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45938.007515972226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45938.007515972226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45938.007515972226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45938.007515972226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45938.007515972226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45938.007515972226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45938.007515972226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45938.007515972226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45938.007515972226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45938.007515972226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45938.007516087964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45938.007516087964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45938.007516087964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45938.007516087964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45938.007516087964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45938.007516087964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45938.007516087964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45938.007516087964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45938.007516087964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45938.007516087964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45938.007516087964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45938.007516087964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45938.007516087964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45938.007516087964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45938.007516087964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45938.007516087964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45938.007516087964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45938.007516087964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45938.007516087964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45938.007516087964</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234.52679837962933</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0.32909004629618721</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0.11191412037442205</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45938.007515972226</v>
      </c>
      <c r="H5" s="136">
        <v>45937.997557870367</v>
      </c>
      <c r="I5" s="132" t="str">
        <f>IFERROR(VLOOKUP(D5,DB!A:F,6,0),"")</f>
        <v>SCECO</v>
      </c>
      <c r="J5" s="132" t="str">
        <f>IFERROR(VLOOKUP(D5,DB!A:G,7,0),"")</f>
        <v>Dead</v>
      </c>
      <c r="K5" s="139" t="s">
        <v>39063</v>
      </c>
      <c r="L5" s="134" t="str">
        <f>IFERROR(VLOOKUP(D5,DB!A:I,9,0),"")</f>
        <v>Latis</v>
      </c>
    </row>
    <row r="6" spans="1:16" ht="15" customHeight="1">
      <c r="A6" s="132"/>
      <c r="B6" s="132" t="str">
        <f>IFERROR(VLOOKUP(D6,DB!A:K,11,0),"")</f>
        <v/>
      </c>
      <c r="C6" s="133"/>
      <c r="D6" s="134"/>
      <c r="E6" s="135"/>
      <c r="F6" s="136"/>
      <c r="G6" s="137">
        <f ca="1">IFERROR(NOW()-F6,"")</f>
        <v>45938.007515972226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45938.007515972226</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45938.007515972226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45938.007515972226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45938.007515972226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45938.007515972226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45938.007515972226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45938.007515972226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45938.007515972226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45938.007515972226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45938.007515972226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45938.007515972226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45938.007515972226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45938.007515972226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45938.007515972226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45938.007515972226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45938.007515972226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45938.007515972226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45938.007515972226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45938.007515972226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45938.007515972226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45938.007515972226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45938.007515972226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45938.007515972226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45938.007515972226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45938.007515972226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45938.007515972226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45938.007515972226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45938.007515972226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45938.007515972226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45938.007515972226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45938.007515972226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45938.007515972226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45938.007515972226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45938.007515972226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45938.007515972226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45938.007515972226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45938.007515972226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45938.007515972226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45938.007515972226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45938.007515972226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45938.007515972226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45938.007515972226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45938.007515972226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45938.007515972226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45938.007515972226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45938.007515972226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45938.007515972226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45938.007515972226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45938.007515972226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45938.007515972226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45938.007515972226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45938.007515972226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45938.007515972226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45938.007515972226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45938.007515972226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45938.007515972226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45938.007515972226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45938.007515972226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45938.007515972226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45938.007515972226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45938.007515972226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45938.007515972226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45938.007515972226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45938.007515972226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45938.007515972226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45938.007515972226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45938.007515972226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45938.007515972226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45938.007515972226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45938.007515972226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45938.007515972226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45938.007515972226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45938.007515972226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45938.007515972226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45938.007515972226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45938.007515972226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45938.007515972226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45938.007515972226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45938.007515972226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45938.007515972226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45938.007515972226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45938.007515972226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45938.007515972226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45938.007515972226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45938.007515972226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45938.007515972226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45938.007515972226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45938.007515972226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45938.007515972226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45938.007515972226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45938.007515972226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45938.007515972226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45938.007515972226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45938.007515972226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45938.007515972226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45938.007515972226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45938.007515972226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45938.007515972226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45938.007515972226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45938.007515972226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45938.007515972226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45938.007515972226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45938.007515972226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45938.007515972226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45938.007515972226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45938.007515972226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45938.007515972226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45938.007515972226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45938.007515972226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45938.007515972226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45938.007515972226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45938.007515972226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45938.007515972226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45938.007515972226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45938.007515972226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45938.007515972226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45938.007515972226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45938.007515972226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45938.007515972226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45938.007515972226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45938.007515972226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45938.007515972226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45938.007515972226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45938.007515972226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45938.007515972226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45938.007515972226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45938.007515972226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45938.007515972226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45938.007515972226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45938.007515972226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45938.007515972226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45938.007515972226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45938.007515972226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45938.007515972226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45938.007515972226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45938.007515972226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45938.007515972226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45938.007515972226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45938.007515972226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45938.007515972226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45938.007515972226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45938.007515972226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45938.007515972226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45938.007515972226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45938.007515972226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45938.007515972226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45938.007515972226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45938.007515972226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45938.007515972226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45938.007515972226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45938.007515972226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45938.007515972226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45938.007515972226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45938.007515972226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45938.007515972226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45938.007515972226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45938.007515972226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45938.007515972226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45938.007515972226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45938.007515972226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45938.007515972226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45938.007515972226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45938.007515972226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45938.007515972226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45938.007515972226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45938.007515972226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45938.007515972226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45938.007515972226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45938.007515972226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45938.007515972226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45938.007515972226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45938.007515972226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45938.007515972226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45938.007515972226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45938.007515972226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45938.007515972226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45938.007515972226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45938.007515972226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45938.007515972226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45938.007515972226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45938.007515972226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45938.007515972226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45938.007515972226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45938.007515972226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45938.007515972226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45938.007515972226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45938.007515972226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45938.007515972226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45938.007515972226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45938.007515972226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45938.007515972226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45938.007515972226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45938.007515972226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45938.007515972226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45938.007515972226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45938.007515972226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45938.007515972226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45938.007515972226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45938.007515972226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45938.007515972226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45938.007515972226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45938.007515972226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45938.007515972226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45938.007515972226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45938.007515972226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45938.007515972226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45938.007515972226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45938.007515972226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45938.007515972226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45938.007515972226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45938.007515972226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45938.007515972226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45938.007515972226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45938.007515972226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45938.007515972226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45938.007515972226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45938.007515972226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45938.007515972226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45938.007515972226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45938.007515972226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45938.007515972226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45938.007515972226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45938.007515972226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45938.007515972226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45938.007515972226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45938.007515972226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45938.007515972226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45938.007515972226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45938.007515972226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45938.007515972226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45938.007515972226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45938.007515972226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45938.007515972226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45938.007515972226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45938.007515972226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45938.007515972226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45938.007515972226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45938.007515972226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45938.007515972226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45938.007515972226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45938.007515972226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45938.007515972226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45938.007515972226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45938.007515972226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45938.007515972226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45938.007515972226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45938.007515972226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45938.007515972226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45938.007515972226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45938.007515972226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45938.007515972226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45938.007515972226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45938.007515972226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45938.007515972226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45938.007515972226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45938.007515972226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45938.007515972226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45938.007515972226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45938.007515972226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45938.007515972226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45938.007515972226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45938.007515972226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45938.007515972226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45938.007515972226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45938.007515972226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45938.007515972226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45938.007515972226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45938.007515972226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45938.007515972226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45938.007515972226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45938.007515972226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45938.007515972226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45938.007515972226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45938.007515972226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45938.007515972226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45938.007515972226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45938.007515972226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45938.007515972226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45938.007515972226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45938.007515972226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45938.007515972226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45938.007515972226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45938.007515972226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45938.007515972226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45938.007515972226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45938.007515972226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45938.007515972226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45938.007515972226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45938.007515972226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45938.007515972226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45938.007515972226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45938.007515972226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45938.007515972226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45938.007515972226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45938.007515972226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45938.007515972226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45938.007515972226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45938.007515972226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45938.007515972226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45938.007515972226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45938.007515972226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45938.007515972226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45938.007515972226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45938.007515972226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45938.007515972226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45938.007515972226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45938.007515972226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45938.007515972226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45938.007515972226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45938.007515972226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45938.007515972226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45938.007515972226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45938.007515972226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45938.007515972226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45938.007515972226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45938.007515972226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45938.007515972226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45938.007515972226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45938.007515972226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45938.007515972226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45938.007515972226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45938.007515972226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45938.007515972226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45938.007515972226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45938.007515972226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45938.007515972226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45938.007515972226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45938.007515972226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45938.007515972226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45938.007515972226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45938.007515972226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45938.007515972226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45938.007515972226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45938.007515972226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45938.007515972226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45938.007515972226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45938.007515972226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45938.007515972226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45938.007515972226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45938.007515972226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45938.007515972226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45938.007515972226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45938.007515972226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45938.007515972226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45938.007515972226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45938.007515972226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45938.007515972226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45938.007515972226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45938.007515972226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45938.007515972226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45938.007515972226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45938.007515972226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45938.007515972226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45938.007515972226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45938.007515972226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45938.007515972226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45938.007515972226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45938.007515972226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45938.007515972226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45938.007515972226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45938.007515972226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45938.007515972226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45938.007515972226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45938.007515972226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45938.007515972226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45938.007515972226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45938.007515972226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45938.007515972226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45938.007515972226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45938.007515972226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45938.007515972226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45938.007515972226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45938.007515972226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45938.007515972226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45938.007515972226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45938.007515972226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45938.007515972226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45938.007515972226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45938.007515972226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45938.007515972226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45938.007515972226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45938.007515972226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45938.007515972226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45938.007515972226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45938.007515972226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45938.007515972226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45938.007515972226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45938.007515972226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45938.007515972226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45938.007515972226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45938.007515972226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45938.007515972226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45938.007515972226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45938.007515972226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45938.007515972226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45938.007515972226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45938.007515972226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45938.007515972226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45938.007515972226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45938.007515972226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45938.007515972226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45938.007515972226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45938.007515972226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45938.007515972226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45938.007515972226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45938.007515972226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45938.007515972226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45938.007515972226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45938.007515972226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45938.007515972226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45938.007515972226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45938.007515972226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45938.007515972226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45938.007515972226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45938.007515972226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45938.007515972226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45938.007515972226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45938.007515972226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45938.007515972226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45938.007515972226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45938.007515972226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45938.007515972226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45938.007515972226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45938.007515972226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45938.007515972226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45938.007515972226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45938.007515972226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45938.007515972226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45938.007515972226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45938.007515972226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45938.007515972226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45938.007515972226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45938.007515972226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45938.007515972226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45938.007515972226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45938.007515972226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45938.007515972226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45938.007515972226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45938.007515972226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45938.007515972226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45938.007515972226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45938.007515972226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45938.007515972226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45938.007515972226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45938.007515972226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45938.007515972226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45938.007515972226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45938.007515972226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45938.007515972226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45938.007515972226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45938.007515972226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45938.007515972226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45938.007515972226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45938.007515972226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45938.007515972226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45938.007515972226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45938.007515972226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45938.007515972226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45938.007515972226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45938.007515972226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45938.007515972226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45938.007515972226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45938.007515972226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45938.007515972226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45938.007515972226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45938.007515972226</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45938.007515972226</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46.175455787037208</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11.818638657408883</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0.15880069445120171</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45937.869722222225</v>
      </c>
      <c r="G5" s="39">
        <f ca="1">IFERROR(NOW()-F5,"-")</f>
        <v>0.13779375000012806</v>
      </c>
      <c r="H5" s="38">
        <v>45937.842569444445</v>
      </c>
      <c r="I5" s="37" t="str">
        <f>IFERROR(VLOOKUP(D5,DB!A:F,6,0),"")</f>
        <v>Generator-DG</v>
      </c>
      <c r="J5" s="37" t="str">
        <f>IFERROR(VLOOKUP(D5,DB!A:G,7,0),"")</f>
        <v>Good</v>
      </c>
      <c r="K5" s="37" t="s">
        <v>39071</v>
      </c>
      <c r="L5" s="37" t="str">
        <f>IFERROR(VLOOKUP(D5,DB!A:I,9,0),"")</f>
        <v>Latis</v>
      </c>
      <c r="M5" s="128"/>
    </row>
    <row r="6" spans="1:13" ht="15">
      <c r="A6" s="37" t="s">
        <v>39072</v>
      </c>
      <c r="B6" s="37" t="str">
        <f>IFERROR(VLOOKUP(D6,DB!A:K,11,0),"")</f>
        <v>R5</v>
      </c>
      <c r="C6" s="37">
        <v>1</v>
      </c>
      <c r="D6" s="37" t="s">
        <v>34299</v>
      </c>
      <c r="E6" s="37" t="s">
        <v>38964</v>
      </c>
      <c r="F6" s="38">
        <v>45937.972557870373</v>
      </c>
      <c r="G6" s="39">
        <f ca="1">IFERROR(NOW()-F6,"-")</f>
        <v>3.4958101852680556E-2</v>
      </c>
      <c r="H6" s="38">
        <v>45937.949189814812</v>
      </c>
      <c r="I6" s="37" t="str">
        <f>IFERROR(VLOOKUP(D6,DB!A:F,6,0),"")</f>
        <v>SCECO</v>
      </c>
      <c r="J6" s="37" t="str">
        <f>IFERROR(VLOOKUP(D6,DB!A:G,7,0),"")</f>
        <v>In progress</v>
      </c>
      <c r="K6" s="37" t="s">
        <v>39073</v>
      </c>
      <c r="L6" s="37" t="str">
        <f>IFERROR(VLOOKUP(D6,DB!A:I,9,0),"")</f>
        <v>Latis</v>
      </c>
      <c r="M6" s="128"/>
    </row>
    <row r="7" spans="1:13" ht="15">
      <c r="A7" s="37"/>
      <c r="B7" s="37" t="str">
        <f>IFERROR(VLOOKUP(D7,DB!A:K,11,0),"")</f>
        <v/>
      </c>
      <c r="C7" s="37"/>
      <c r="D7" s="37"/>
      <c r="E7" s="37"/>
      <c r="F7" s="38"/>
      <c r="G7" s="39">
        <f ca="1">IFERROR(NOW()-F7,"-")</f>
        <v>45938.007515972226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45938.007515972226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45938.007515972226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45938.007515972226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45938.007515972226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45938.007515972226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45938.007515972226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45938.007515972226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45938.007515972226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45938.007515972226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45938.007515972226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45938.007515972226</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45938.007515972226</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45938.007515972226</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45938.007515972226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45938.007515972226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45938.007515972226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45938.007515972226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45938.007515972226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45938.007515972226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45938.007515972226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45938.007515972226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45938.007515972226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45938.007515972226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45938.007515972226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45938.007515972226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45938.007515972226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45938.007515972226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45938.007515972226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45938.007515972226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45938.007515972226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45938.007515972226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45938.007515972226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45938.007515972226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45938.007515972226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45938.007515972226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45938.007515972226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45938.007515972226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45938.007515972226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45938.007515972226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45938.007515972226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45938.007515972226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45938.007515972226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45938.007515972226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45938.007515972226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45938.007515972226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45938.007515972226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45938.007515972226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45938.007515972226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45938.007515972226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45938.007515972226</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45938.007515972226</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45938.007515972226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45938.007515972226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45938.007515972226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45938.007515972226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45938.007515972226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45938.007515972226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45938.007515972226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45938.007515972226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45938.007515972226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45938.007515972226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45938.007515972226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45938.007515972226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45938.007515972226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45938.007515972226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45938.007515972226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45938.007515972226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45938.007515972226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45938.007515972226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45938.007515972226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45938.007515972226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45938.007515972226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45938.007515972226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45938.007515972226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45938.007515972226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45938.007515972226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45938.007515972226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45938.007515972226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45938.007515972226</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45938.007515972226</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45938.007515972226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45938.007515972226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45938.007515972226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45938.007515972226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45938.007515972226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45938.007515972226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45938.007515972226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45938.007515972226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45938.007515972226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45938.007515972226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45938.007515972226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45938.007515972226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45938.007515972226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45938.007515972226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45938.007515972226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45938.007515972226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45938.007515972226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45938.007515972226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45938.007515972226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45938.007515972226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45938.007515972226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45938.007515972226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45938.007515972226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45938.007515972226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45938.007515972226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45938.007515972226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45938.007515972226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45938.007515972226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45938.007515972226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45938.007515972226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45938.007515972226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45938.007515972226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45938.007515972226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45938.007515972226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45938.007515972226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45938.007515972226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45938.007515972226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45938.007515972226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45938.007515972226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45938.007515972226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45938.007515972226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45938.007515972226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45938.007515972226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45938.007515972226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45938.007515972226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45938.007515972226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45938.007515972226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45938.007515972226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45938.007515972226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45938.007515972226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45938.007515972226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45938.007515972226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45938.007515972226</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45938.007515972226</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K8" sqref="K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11.234668750003038</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45938.007515972226</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4.1265437500042026</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3.0652706018518074</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45938.007515972226</v>
      </c>
      <c r="H6" s="116">
        <v>45935.895856481482</v>
      </c>
      <c r="I6" s="112" t="str">
        <f>IFERROR(VLOOKUP(D6,DB!A:F,6,0),"")</f>
        <v>SCECO</v>
      </c>
      <c r="J6" s="112" t="str">
        <f>IFERROR(VLOOKUP(D6,DB!A:G,7,0),"")</f>
        <v>Vandalized+No BB Design</v>
      </c>
      <c r="K6" s="117" t="s">
        <v>39080</v>
      </c>
      <c r="L6" s="118" t="str">
        <f>IFERROR(VLOOKUP(D6,DB!A:I,9,0),"")</f>
        <v>Latis</v>
      </c>
    </row>
    <row r="7" spans="1:16383" ht="31.5" customHeight="1">
      <c r="A7" s="113" t="s">
        <v>39081</v>
      </c>
      <c r="B7" s="112" t="str">
        <f>IFERROR(VLOOKUP(D7,DB!A:K,11,0),"")</f>
        <v>R6</v>
      </c>
      <c r="C7" s="114">
        <v>1</v>
      </c>
      <c r="D7" s="112" t="s">
        <v>33684</v>
      </c>
      <c r="E7" s="129" t="s">
        <v>39075</v>
      </c>
      <c r="F7" s="116">
        <v>45937.809027777781</v>
      </c>
      <c r="G7" s="81">
        <f ca="1">IFERROR(NOW()-F7,"-")</f>
        <v>0.19848819444450783</v>
      </c>
      <c r="H7" s="116">
        <v>45937.667847222219</v>
      </c>
      <c r="I7" s="112" t="str">
        <f>IFERROR(VLOOKUP(D7,DB!A:F,6,0),"")</f>
        <v>SCECO</v>
      </c>
      <c r="J7" s="112" t="str">
        <f>IFERROR(VLOOKUP(D7,DB!A:G,7,0),"")</f>
        <v>Weak</v>
      </c>
      <c r="K7" s="117" t="s">
        <v>39082</v>
      </c>
      <c r="L7" s="118" t="str">
        <f>IFERROR(VLOOKUP(D7,DB!A:I,9,0),"")</f>
        <v>Latis</v>
      </c>
    </row>
    <row r="8" spans="1:16383" ht="31.5" customHeight="1">
      <c r="A8" s="113"/>
      <c r="B8" s="112" t="str">
        <f>IFERROR(VLOOKUP(D8,DB!A:K,11,0),"")</f>
        <v/>
      </c>
      <c r="C8" s="114"/>
      <c r="D8" s="154"/>
      <c r="E8" s="154"/>
      <c r="F8" s="116"/>
      <c r="G8" s="81">
        <f ca="1">IFERROR(NOW()-F8,"-")</f>
        <v>45938.007515972226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45938.007515972226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45938.007515972226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45938.007515972226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45938.007515972226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45938.007515972226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45938.007515972226</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45938.007515972226</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45938.007515972226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45938.007515972226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45938.007515972226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45938.007515972226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45938.007515972226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45938.007515972226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45938.007515972226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45938.007515972226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45938.007515972226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45938.007515972226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45938.007515972226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45938.007515972226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45938.007515972226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45938.007515972226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45938.007515972226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45938.007515972226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45938.007515972226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45938.007515972226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45938.007515972226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45938.007515972226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45938.007515972226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45938.007515972226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45938.007515972226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45938.007515972226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45938.007515972226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45938.007515972226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45938.007515972226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45938.007515972226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45938.007515972226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45938.007515972226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45938.007515972226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45938.007515972226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45938.007515972226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45938.007515972226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45938.007515972226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45938.007515972226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45938.007515972226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45938.007515972226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45938.007515972226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45938.007515972226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45938.007515972226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45938.007515972226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45938.007515972226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45938.007515972226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45938.007515972226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45938.007515972226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45938.007515972226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45938.007515972226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45938.007515972226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45938.007515972226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45938.007515972226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45938.007515972226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45938.007515972226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45938.007515972226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45938.007515972226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45938.007515972226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45938.007515972226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45938.007515972226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45938.007515972226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45938.007515972226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45938.007515972226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45938.007515972226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45938.007515972226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45938.007515972226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45938.007515972226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45938.007515972226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45938.007515972226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45938.007515972226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45938.007515972226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45938.007515972226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45938.007515972226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45938.007515972226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45938.007515972226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45938.007515972226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45938.007515972226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45938.007515972226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45938.007515972226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45938.007515972226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45938.007515972226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45938.007515972226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45938.007515972226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45938.007515972226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45938.007515972226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45938.007515972226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45938.007515972226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45938.007515972226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45938.007515972226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45938.007515972226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45938.007515972226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45938.007515972226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45938.007515972226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45938.007515972226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45938.007515972226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45938.007515972226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45938.007515972226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45938.007515972226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45938.007515972226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45938.007515972226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45938.007515972226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45938.007515972226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45938.007515972226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45938.007515972226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45938.007515972226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45938.007515972226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45938.007515972226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45938.007515972226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45938.007515972226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45938.007515972226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45938.007515972226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45938.007515972226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45938.007515972226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45938.007515972226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45938.007515972226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45938.007515972226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45938.007515972226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45938.007515972226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45938.007515972226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45938.007515972226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45938.007515972226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45938.007515972226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45938.007515972226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45938.007515972226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45938.007515972226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45938.007515972226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45938.007515972226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45938.007515972226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45938.007515972226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45938.007515972226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45938.007515972226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45938.007515972226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45938.007515972226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45938.007515972226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45938.007515972226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45938.007515972226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45938.007515972226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45938.007515972226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45938.007515972226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45938.007515972226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45938.007515972226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45938.007515972226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45938.007515972226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45938.007515972226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45938.007515972226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45938.007515972226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45938.007515972226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45938.007515972226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45938.007515972226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45938.007515972226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45938.007515972226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45938.007515972226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45938.007515972226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45938.007515972226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45938.007515972226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45938.007515972226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45938.007515972226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45938.007515972226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45938.007515972226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45938.007515972226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45938.007515972226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45938.007515972226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45938.007515972226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45938.007515972226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45938.007515972226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45938.007515972226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45938.007515972226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45938.007515972226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45938.007515972226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45938.007515972226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45938.007515972226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45938.007515972226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45938.007515972226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45938.007515972226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45938.007515972226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45938.007515972226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45938.007515972226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45938.007515972226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45938.007515972226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45938.007515972226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45938.007515972226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45938.007515972226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45938.007515972226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45938.007515972226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45938.007515972226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45938.007515972226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45938.007515972226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45938.007515972226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45938.007515972226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45938.007515972226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45938.007515972226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45938.007515972226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45938.007515972226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45938.007515972226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45938.007515972226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45938.007515972226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45938.007515972226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45938.007515972226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45938.007515972226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45938.007515972226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45938.007515972226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45938.007515972226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45938.007515972226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45938.007515972226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45938.007515972226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45938.007515972226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45938.007515972226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45938.007515972226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45938.007515972226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45938.007515972226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45938.007515972226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45938.007515972226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45938.007515972226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45938.007515972226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45938.007515972226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45938.007515972226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45938.007515972226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45938.007515972226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45938.007515972226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45938.007515972226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45938.007515972226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45938.007515972226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45938.007515972226</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2025-10-07T21:11:01Z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