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07" documentId="13_ncr:1_{F6CB121F-512D-4AA6-A0C1-0FB36C537598}" xr6:coauthVersionLast="47" xr6:coauthVersionMax="47" xr10:uidLastSave="{A572AD36-4F1F-43F0-971F-1F7D5F68F360}"/>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2" i="1" l="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5" i="2"/>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I2" i="6"/>
  <c r="I5" i="6"/>
  <c r="L2" i="6"/>
  <c r="L5" i="6"/>
  <c r="L4" i="6"/>
  <c r="J5" i="6"/>
  <c r="J2" i="6"/>
  <c r="J4" i="6"/>
  <c r="I4" i="6"/>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L45" i="5"/>
  <c r="J45" i="5"/>
  <c r="I45" i="5"/>
  <c r="G45" i="5"/>
  <c r="B4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<sst xmlns="http://schemas.openxmlformats.org/spreadsheetml/2006/main" count="178605" uniqueCount="39082">
  <si>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</si>
  <si>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</si>
  <si>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</si>
  <si>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</si>
  <si>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</si>
  <si>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</si>
  <si>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</si>
  <si>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</si>
  <si>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</si>
  <si>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</si>
  <si>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</si>
  <si>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</si>
  <si>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</si>
  <si>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</si>
  <si>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</si>
  <si>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</si>
  <si>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</si>
  <si>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</si>
  <si>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</si>
  <si>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</si>
  <si>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</si>
  <si>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</si>
  <si>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</si>
  <si>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</si>
  <si>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</si>
  <si>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</si>
  <si>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</si>
  <si>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</si>
  <si>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</si>
  <si>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</si>
  <si>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</si>
  <si>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</si>
  <si>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</si>
  <si>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</si>
  <si>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</si>
  <si>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</si>
  <si>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</si>
  <si>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</si>
  <si>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</si>
  <si>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</si>
  <si>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</si>
  <si>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</si>
  <si>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</si>
  <si>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</si>
  <si>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</si>
  <si>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</si>
  <si>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</si>
  <si>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</si>
  <si>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</si>
  <si>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</si>
  <si>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</si>
  <si>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</si>
  <si>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</si>
  <si>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</si>
  <si>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</si>
  <si>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</si>
  <si>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</si>
  <si>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</si>
  <si>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</si>
  <si>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</si>
  <si>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</si>
  <si>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</si>
  <si>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</si>
  <si>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</si>
  <si>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</si>
  <si>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</si>
  <si>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</si>
  <si>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</si>
  <si>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</si>
  <si>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</si>
  <si>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</si>
  <si>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</si>
  <si>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</si>
  <si>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</si>
  <si>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</si>
  <si>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</si>
  <si>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</si>
  <si>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</si>
  <si>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</si>
  <si>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</si>
  <si>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</si>
  <si>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</si>
  <si>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</si>
  <si>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</si>
  <si>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</si>
  <si>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</si>
  <si>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</si>
  <si>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</si>
  <si>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</si>
  <si>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</si>
  <si>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</si>
  <si>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</si>
  <si>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</si>
  <si>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</si>
  <si>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</si>
  <si>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</si>
  <si>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</si>
  <si>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</si>
  <si>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</si>
  <si>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</si>
  <si>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</si>
  <si>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</si>
  <si>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</si>
  <si>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</si>
  <si>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</si>
  <si>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</si>
  <si>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</si>
  <si>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</si>
  <si>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</si>
  <si>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</si>
  <si>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</si>
  <si>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</si>
  <si>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</si>
  <si>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</si>
  <si>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</si>
  <si>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</si>
  <si>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</si>
  <si>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</si>
  <si>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</si>
  <si>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</si>
  <si>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</si>
  <si>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</si>
  <si>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</si>
  <si>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</si>
  <si>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</si>
  <si>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</si>
  <si>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</si>
  <si>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</si>
  <si>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</si>
  <si>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</si>
  <si>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</si>
  <si>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</si>
  <si>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</si>
  <si>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</si>
  <si>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</si>
  <si>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</si>
  <si>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</si>
  <si>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</si>
  <si>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</si>
  <si>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</si>
  <si>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</si>
  <si>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</si>
  <si>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</si>
  <si>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</si>
  <si>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</si>
  <si>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</si>
  <si>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</si>
  <si>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</si>
  <si>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</si>
  <si>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</si>
  <si>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</si>
  <si>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</si>
  <si>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</si>
  <si>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</si>
  <si>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</si>
  <si>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</si>
  <si>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</si>
  <si>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</si>
  <si>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</si>
  <si>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</si>
  <si>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</si>
  <si>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</si>
  <si>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</si>
  <si>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</si>
  <si>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</si>
  <si>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</si>
  <si>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</si>
  <si>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</si>
  <si>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</si>
  <si>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</si>
  <si>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</si>
  <si>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</si>
  <si>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</si>
  <si>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</si>
  <si>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</si>
  <si>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</si>
  <si>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</si>
  <si>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</si>
  <si>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</si>
  <si>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</si>
  <si>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</si>
  <si>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</si>
  <si>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</si>
  <si>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</si>
  <si>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</si>
  <si>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</si>
  <si>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</si>
  <si>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</si>
  <si>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</si>
  <si>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</si>
  <si>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</si>
  <si>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</si>
  <si>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</si>
  <si>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</si>
  <si>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</si>
  <si>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</si>
  <si>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</si>
  <si>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</si>
  <si>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</si>
  <si>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</si>
  <si>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</si>
  <si>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</si>
  <si>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</si>
  <si>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</si>
  <si>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</si>
  <si>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</si>
  <si>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</si>
  <si>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</si>
  <si>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</si>
  <si>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</si>
  <si>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</si>
  <si>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</si>
  <si>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</si>
  <si>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</si>
  <si>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</si>
  <si>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</si>
  <si>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</si>
  <si>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</si>
  <si>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</si>
  <si>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</si>
  <si>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</si>
  <si>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</si>
  <si>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</si>
  <si>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</si>
  <si>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</si>
  <si>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</si>
  <si>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</si>
  <si>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</si>
  <si>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</si>
  <si>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</si>
  <si>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</si>
  <si>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</si>
  <si>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</si>
  <si>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</si>
  <si>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</si>
  <si>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</si>
  <si>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</si>
  <si>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</si>
  <si>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</si>
  <si>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</si>
  <si>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</si>
  <si>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</si>
  <si>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</si>
  <si>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</si>
  <si>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</si>
  <si>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</si>
  <si>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</si>
  <si>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</si>
  <si>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</si>
  <si>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</si>
  <si>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</si>
  <si>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</si>
  <si>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</si>
  <si>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</si>
  <si>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</si>
  <si>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</si>
  <si>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</si>
  <si>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</si>
  <si>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</si>
  <si>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</si>
  <si>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</si>
  <si>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</si>
  <si>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</si>
  <si>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</si>
  <si>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</si>
  <si>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</si>
  <si>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</si>
  <si>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</si>
  <si>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</si>
  <si>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</si>
  <si>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</si>
  <si>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</si>
  <si>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</si>
  <si>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</si>
  <si>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</si>
  <si>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</si>
  <si>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</si>
  <si>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</si>
  <si>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</si>
  <si>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</si>
  <si>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</si>
  <si>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</si>
  <si>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</si>
  <si>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</si>
  <si>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</si>
  <si>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</si>
  <si>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</si>
  <si>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</si>
  <si>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</si>
  <si>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</si>
  <si>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</si>
  <si>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</si>
  <si>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</si>
  <si>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</si>
  <si>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</si>
  <si>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</si>
  <si>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</si>
  <si>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</si>
  <si>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</si>
  <si>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</si>
  <si>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</si>
  <si>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</si>
  <si>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</si>
  <si>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</si>
  <si>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</si>
  <si>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</si>
  <si>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</si>
  <si>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</si>
  <si>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</si>
  <si>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</si>
  <si>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</si>
  <si>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</si>
  <si>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</si>
  <si>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</si>
  <si>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</si>
  <si>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</si>
  <si>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</si>
  <si>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</si>
  <si>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</si>
  <si>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</si>
  <si>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</si>
  <si>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</si>
  <si>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</si>
  <si>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</si>
  <si>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</si>
  <si>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</si>
  <si>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</si>
  <si>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</si>
  <si>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</si>
  <si>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</si>
  <si>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</si>
  <si>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</si>
  <si>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</si>
  <si>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</si>
  <si>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</si>
  <si>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</si>
  <si>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</si>
  <si>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</si>
  <si>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</si>
  <si>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</si>
  <si>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</si>
  <si>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</si>
  <si>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</si>
  <si>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</si>
  <si>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</si>
  <si>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</si>
  <si>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</si>
  <si>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</si>
  <si>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</si>
  <si>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</si>
  <si>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</si>
  <si>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</si>
  <si>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</si>
  <si>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</si>
  <si>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</si>
  <si>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</si>
  <si>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</si>
  <si>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</si>
  <si>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</si>
  <si>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</si>
  <si>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</si>
  <si>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</si>
  <si>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</si>
  <si>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</si>
  <si>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</si>
  <si>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</si>
  <si>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</si>
  <si>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</si>
  <si>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</si>
  <si>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</si>
  <si>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</si>
  <si>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</si>
  <si>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</si>
  <si>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</si>
  <si>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</si>
  <si>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</si>
  <si>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</si>
  <si>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</si>
  <si>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</si>
  <si>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</si>
  <si>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</si>
  <si>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</si>
  <si>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</si>
  <si>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</si>
  <si>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</si>
  <si>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</si>
  <si>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</si>
  <si>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</si>
  <si>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</si>
  <si>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</si>
  <si>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</si>
  <si>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</si>
  <si>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</si>
  <si>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</si>
  <si>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</si>
  <si>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</si>
  <si>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</si>
  <si>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</si>
  <si>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</si>
  <si>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</si>
  <si>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</si>
  <si>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</si>
  <si>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</si>
  <si>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</si>
  <si>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</si>
  <si>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</si>
  <si>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</si>
  <si>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</si>
  <si>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</si>
  <si>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</si>
  <si>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</si>
  <si>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</si>
  <si>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</si>
  <si>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</si>
  <si>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</si>
  <si>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</si>
  <si>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</si>
  <si>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</si>
  <si>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</si>
  <si>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</si>
  <si>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</si>
  <si>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</si>
  <si>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</si>
  <si>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</si>
  <si>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</si>
  <si>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</si>
  <si>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</si>
  <si>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</si>
  <si>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</si>
  <si>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</si>
  <si>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</si>
  <si>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</si>
  <si>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</si>
  <si>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</si>
  <si>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</si>
  <si>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</si>
  <si>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</si>
  <si>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</si>
  <si>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</si>
  <si>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</si>
  <si>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</si>
  <si>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</si>
  <si>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</si>
  <si>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</si>
  <si>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</si>
  <si>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</si>
  <si>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</si>
  <si>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</si>
  <si>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</si>
  <si>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</si>
  <si>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</si>
  <si>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</si>
  <si>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</si>
  <si>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</si>
  <si>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</si>
  <si>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</si>
  <si>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</si>
  <si>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</si>
  <si>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</si>
  <si>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</si>
  <si>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</si>
  <si>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</si>
  <si>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</si>
  <si>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</si>
  <si>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</si>
  <si>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</si>
  <si>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</si>
  <si>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</si>
  <si>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</si>
  <si>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</si>
  <si>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</si>
  <si>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</si>
  <si>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</si>
  <si>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</si>
  <si>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</si>
  <si>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</si>
  <si>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</si>
  <si>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</si>
  <si>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</si>
  <si>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</si>
  <si>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</si>
  <si>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</si>
  <si>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</si>
  <si>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</si>
  <si>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</si>
  <si>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</si>
  <si>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</si>
  <si>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</si>
  <si>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</si>
  <si>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</si>
  <si>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</si>
  <si>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</si>
  <si>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</si>
  <si>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</si>
  <si>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</si>
  <si>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</si>
  <si>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</si>
  <si>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</si>
  <si>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</si>
  <si>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</si>
  <si>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</si>
  <si>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</si>
  <si>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</si>
  <si>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</si>
  <si>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</si>
  <si>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</si>
  <si>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</si>
  <si>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</si>
  <si>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</si>
  <si>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</si>
  <si>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</si>
  <si>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</si>
  <si>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</si>
  <si>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</si>
  <si>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</si>
  <si>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</si>
  <si>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</si>
  <si>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</si>
  <si>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</si>
  <si>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</si>
  <si>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</si>
  <si>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</si>
  <si>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</si>
  <si>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</si>
  <si>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</si>
  <si>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</si>
  <si>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</si>
  <si>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</si>
  <si>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</si>
  <si>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</si>
  <si>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</si>
  <si>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</si>
  <si>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</si>
  <si>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</si>
  <si>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</si>
  <si>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</si>
  <si>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</si>
  <si>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</si>
  <si>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</si>
  <si>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</si>
  <si>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</si>
  <si>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</si>
  <si>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</si>
  <si>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</si>
  <si>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</si>
  <si>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</si>
  <si>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</si>
  <si>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</si>
  <si>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</si>
  <si>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</si>
  <si>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</si>
  <si>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</si>
  <si>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</si>
  <si>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</si>
  <si>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</si>
  <si>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</si>
  <si>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</si>
  <si>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</si>
  <si>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</si>
  <si>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</si>
  <si>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</si>
  <si>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</si>
  <si>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</si>
  <si>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</si>
  <si>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</si>
  <si>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</si>
  <si>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</si>
  <si>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</si>
  <si>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</si>
  <si>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</si>
  <si>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</si>
  <si>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</si>
  <si>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</si>
  <si>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</si>
  <si>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</si>
  <si>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</si>
  <si>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</si>
  <si>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</si>
  <si>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</si>
  <si>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</si>
  <si>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</si>
  <si>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</si>
  <si>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</si>
  <si>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</si>
  <si>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</si>
  <si>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</si>
  <si>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</si>
  <si>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</si>
  <si>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</si>
  <si>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</si>
  <si>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</si>
  <si>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</si>
  <si>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</si>
  <si>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</si>
  <si>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</si>
  <si>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</si>
  <si>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</si>
  <si>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</si>
  <si>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</si>
  <si>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</si>
  <si>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</si>
  <si>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</si>
  <si>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</si>
  <si>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</si>
  <si>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</si>
  <si>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</si>
  <si>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</si>
  <si>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</si>
  <si>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</si>
  <si>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</si>
  <si>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</si>
  <si>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</si>
  <si>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</si>
  <si>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</si>
  <si>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</si>
  <si>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</si>
  <si>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</si>
  <si>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</si>
  <si>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</si>
  <si>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</si>
  <si>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</si>
  <si>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</si>
  <si>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</si>
  <si>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</si>
  <si>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</si>
  <si>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</si>
  <si>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</si>
  <si>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</si>
  <si>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</si>
  <si>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</si>
  <si>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</si>
  <si>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</si>
  <si>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</si>
  <si>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</si>
  <si>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</si>
  <si>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</si>
  <si>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</si>
  <si>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</si>
  <si>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</si>
  <si>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</si>
  <si>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</si>
  <si>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</si>
  <si>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</si>
  <si>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</si>
  <si>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</si>
  <si>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</si>
  <si>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</si>
  <si>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</si>
  <si>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</si>
  <si>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</si>
  <si>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</si>
  <si>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</si>
  <si>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</si>
  <si>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</si>
  <si>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</si>
  <si>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</si>
  <si>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</si>
  <si>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</si>
  <si>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</si>
  <si>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</si>
  <si>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</si>
  <si>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</si>
  <si>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</si>
  <si>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</si>
  <si>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</si>
  <si>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</si>
  <si>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</si>
  <si>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</si>
  <si>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</si>
  <si>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</si>
  <si>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</si>
  <si>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</si>
  <si>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</si>
  <si>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</si>
  <si>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</si>
  <si>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</si>
  <si>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</si>
  <si>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</si>
  <si>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</si>
  <si>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</si>
  <si>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</si>
  <si>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</si>
  <si>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</si>
  <si>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</si>
  <si>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</si>
  <si>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</si>
  <si>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</si>
  <si>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</si>
  <si>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</si>
  <si>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</si>
  <si>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</si>
  <si>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</si>
  <si>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</si>
  <si>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</si>
  <si>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</si>
  <si>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</si>
  <si>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</si>
  <si>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</si>
  <si>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</si>
  <si>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</si>
  <si>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</si>
  <si>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</si>
  <si>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</si>
  <si>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</si>
  <si>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</si>
  <si>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</si>
  <si>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</si>
  <si>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</si>
  <si>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</si>
  <si>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</si>
  <si>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</si>
  <si>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</si>
  <si>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</si>
  <si>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</si>
  <si>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</si>
  <si>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</si>
  <si>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</si>
  <si>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</si>
  <si>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</si>
  <si>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</si>
  <si>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</si>
  <si>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</si>
  <si>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</si>
  <si>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</si>
  <si>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</si>
  <si>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</si>
  <si>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</si>
  <si>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</si>
  <si>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</si>
  <si>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</si>
  <si>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</si>
  <si>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</si>
  <si>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</si>
  <si>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</si>
  <si>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</si>
  <si>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</si>
  <si>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</si>
  <si>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</si>
  <si>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</si>
  <si>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</si>
  <si>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</si>
  <si>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</si>
  <si>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</si>
  <si>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</si>
  <si>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</si>
  <si>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</si>
  <si>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</si>
  <si>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</si>
  <si>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</si>
  <si>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</si>
  <si>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</si>
  <si>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</si>
  <si>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</si>
  <si>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</si>
  <si>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</si>
  <si>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</si>
  <si>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</si>
  <si>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</si>
  <si>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</si>
  <si>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</si>
  <si>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</si>
  <si>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</si>
  <si>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</si>
  <si>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</si>
  <si>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</si>
  <si>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</si>
  <si>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</si>
  <si>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</si>
  <si>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</si>
  <si>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</si>
  <si>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</si>
  <si>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</si>
  <si>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</si>
  <si>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</si>
  <si>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</si>
  <si>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</si>
  <si>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</si>
  <si>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</si>
  <si>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</si>
  <si>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</si>
  <si>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</si>
  <si>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</si>
  <si>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</si>
  <si>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</si>
  <si>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</si>
  <si>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</si>
  <si>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</si>
  <si>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</si>
  <si>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</si>
  <si>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</si>
  <si>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</si>
  <si>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</si>
  <si>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</si>
  <si>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</si>
  <si>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</si>
  <si>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</si>
  <si>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</si>
  <si>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</si>
  <si>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</si>
  <si>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</si>
  <si>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</si>
  <si>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</si>
  <si>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</si>
  <si>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</si>
  <si>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</si>
  <si>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</si>
  <si>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</si>
  <si>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</si>
  <si>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</si>
  <si>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</si>
  <si>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</si>
  <si>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</si>
  <si>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</si>
  <si>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</si>
  <si>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</si>
  <si>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</si>
  <si>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</si>
  <si>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</si>
  <si>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</si>
  <si>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</si>
  <si>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</si>
  <si>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</si>
  <si>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</si>
  <si>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</si>
  <si>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</si>
  <si>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</si>
  <si>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</si>
  <si>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</si>
  <si>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</si>
  <si>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</si>
  <si>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</si>
  <si>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</si>
  <si>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</si>
  <si>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</si>
  <si>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</si>
  <si>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</si>
  <si>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</si>
  <si>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</si>
  <si>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</si>
  <si>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</si>
  <si>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</si>
  <si>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</si>
  <si>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</si>
  <si>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</si>
  <si>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</si>
  <si>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</si>
  <si>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</si>
  <si>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</si>
  <si>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</si>
  <si>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</si>
  <si>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</si>
  <si>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</si>
  <si>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</si>
  <si>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</si>
  <si>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</si>
  <si>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</si>
  <si>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</si>
  <si>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</si>
  <si>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</si>
  <si>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</si>
  <si>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</si>
  <si>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</si>
  <si>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</si>
  <si>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</si>
  <si>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</si>
  <si>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</si>
  <si>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</si>
  <si>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</si>
  <si>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</si>
  <si>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</si>
  <si>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</si>
  <si>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</si>
  <si>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</si>
  <si>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</si>
  <si>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</si>
  <si>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</si>
  <si>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</si>
  <si>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</si>
  <si>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</si>
  <si>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</si>
  <si>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</si>
  <si>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</si>
  <si>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</si>
  <si>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</si>
  <si>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</si>
  <si>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</si>
  <si>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</si>
  <si>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</si>
  <si>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</si>
  <si>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</si>
  <si>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</si>
  <si>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</si>
  <si>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</si>
  <si>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</si>
  <si>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</si>
  <si>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</si>
  <si>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</si>
  <si>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</si>
  <si>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</si>
  <si>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</si>
  <si>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</si>
  <si>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</si>
  <si>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</si>
  <si>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</si>
  <si>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</si>
  <si>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</si>
  <si>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</si>
  <si>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</si>
  <si>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</si>
  <si>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</si>
  <si>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</si>
  <si>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</si>
  <si>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</si>
  <si>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</si>
  <si>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</si>
  <si>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</si>
  <si>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</si>
  <si>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</si>
  <si>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</si>
  <si>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</si>
  <si>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</si>
  <si>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</si>
  <si>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</si>
  <si>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</si>
  <si>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</si>
  <si>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</si>
  <si>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</si>
  <si>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</si>
  <si>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</si>
  <si>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</si>
  <si>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</si>
  <si>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</si>
  <si>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</si>
  <si>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</si>
  <si>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</si>
  <si>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</si>
  <si>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</si>
  <si>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</si>
  <si>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</si>
  <si>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</si>
  <si>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</si>
  <si>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</si>
  <si>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</si>
  <si>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</si>
  <si>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</si>
  <si>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</si>
  <si>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</si>
  <si>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</si>
  <si>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</si>
  <si>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</si>
  <si>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</si>
  <si>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</si>
  <si>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</si>
  <si>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</si>
  <si>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</si>
  <si>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</si>
  <si>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</si>
  <si>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</si>
  <si>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</si>
  <si>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</si>
  <si>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</si>
  <si>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</si>
  <si>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</si>
  <si>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</si>
  <si>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</si>
  <si>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</si>
  <si>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</si>
  <si>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</si>
  <si>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</si>
  <si>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</si>
  <si>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</si>
  <si>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</si>
  <si>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</si>
  <si>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</si>
  <si>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</si>
  <si>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</si>
  <si>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</si>
  <si>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</si>
  <si>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</si>
  <si>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</si>
  <si>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</si>
  <si>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</si>
  <si>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</si>
  <si>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</si>
  <si>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</si>
  <si>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</si>
  <si>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</si>
  <si>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</si>
  <si>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</si>
  <si>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</si>
  <si>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</si>
  <si>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</si>
  <si>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</si>
  <si>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</si>
  <si>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</si>
  <si>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</si>
  <si>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</si>
  <si>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</si>
  <si>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</si>
  <si>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</si>
  <si>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</si>
  <si>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</si>
  <si>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</si>
  <si>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</si>
  <si>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</si>
  <si>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</si>
  <si>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</si>
  <si>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</si>
  <si>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</si>
  <si>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</si>
  <si>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</si>
  <si>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</si>
  <si>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</si>
  <si>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</si>
  <si>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</si>
  <si>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</si>
  <si>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</si>
  <si>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</si>
  <si>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</si>
  <si>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</si>
  <si>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</si>
  <si>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</si>
  <si>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</si>
  <si>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</si>
  <si>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</si>
  <si>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</si>
  <si>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</si>
  <si>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</si>
  <si>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</si>
  <si>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</si>
  <si>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</si>
  <si>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</si>
  <si>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</si>
  <si>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</si>
  <si>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</si>
  <si>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</si>
  <si>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</si>
  <si>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</si>
  <si>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</si>
  <si>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</si>
  <si>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</si>
  <si>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</si>
  <si>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</si>
  <si>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</si>
  <si>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</si>
  <si>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</si>
  <si>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</si>
  <si>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</si>
  <si>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</si>
  <si>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</si>
  <si>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</si>
  <si>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</si>
  <si>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</si>
  <si>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</si>
  <si>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</si>
  <si>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</si>
  <si>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</si>
  <si>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</si>
  <si>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</si>
  <si>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</si>
  <si>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</si>
  <si>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</si>
  <si>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</si>
  <si>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</si>
  <si>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</si>
  <si>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</si>
  <si>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</si>
  <si>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</si>
  <si>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</si>
  <si>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</si>
  <si>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</si>
  <si>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</si>
  <si>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</si>
  <si>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</si>
  <si>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</si>
  <si>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</si>
  <si>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</si>
  <si>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</si>
  <si>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</si>
  <si>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</si>
  <si>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</si>
  <si>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</si>
  <si>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</si>
  <si>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</si>
  <si>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</si>
  <si>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</si>
  <si>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</si>
  <si>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</si>
  <si>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</si>
  <si>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</si>
  <si>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</si>
  <si>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</si>
  <si>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</si>
  <si>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</si>
  <si>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</si>
  <si>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</si>
  <si>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</si>
  <si>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</si>
  <si>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</si>
  <si>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</si>
  <si>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</si>
  <si>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</si>
  <si>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</si>
  <si>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</si>
  <si>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</si>
  <si>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</si>
  <si>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</si>
  <si>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</si>
  <si>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</si>
  <si>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</si>
  <si>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</si>
  <si>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</si>
  <si>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</si>
  <si>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</si>
  <si>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</si>
  <si>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</si>
  <si>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</si>
  <si>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</si>
  <si>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</si>
  <si>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</si>
  <si>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</si>
  <si>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</si>
  <si>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</si>
  <si>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</si>
  <si>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</si>
  <si>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</si>
  <si>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</si>
  <si>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</si>
  <si>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</si>
  <si>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</si>
  <si>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</si>
  <si>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</si>
  <si>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</si>
  <si>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</si>
  <si>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</si>
  <si>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</si>
  <si>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</si>
  <si>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</si>
  <si>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</si>
  <si>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</si>
  <si>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</si>
  <si>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</si>
  <si>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</si>
  <si>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</si>
  <si>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</si>
  <si>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</si>
  <si>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</si>
  <si>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</si>
  <si>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</si>
  <si>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</si>
  <si>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</si>
  <si>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</si>
  <si>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</si>
  <si>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</si>
  <si>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</si>
  <si>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</si>
  <si>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</si>
  <si>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</si>
  <si>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</si>
  <si>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</si>
  <si>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</si>
  <si>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</si>
  <si>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</si>
  <si>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</si>
  <si>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</si>
  <si>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</si>
  <si>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</si>
  <si>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</si>
  <si>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</si>
  <si>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</si>
  <si>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</si>
  <si>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</si>
  <si>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</si>
  <si>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</si>
  <si>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</si>
  <si>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</si>
  <si>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</si>
  <si>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</si>
  <si>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</si>
  <si>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</si>
  <si>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</si>
  <si>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</si>
  <si>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</si>
  <si>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</si>
  <si>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</si>
  <si>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</si>
  <si>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</si>
  <si>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</si>
  <si>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</si>
  <si>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</si>
  <si>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</si>
  <si>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</si>
  <si>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</si>
  <si>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</si>
  <si>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</si>
  <si>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</si>
  <si>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</si>
  <si>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</si>
  <si>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</si>
  <si>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</si>
  <si>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</si>
  <si>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</si>
  <si>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</si>
  <si>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</si>
  <si>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</si>
  <si>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</si>
  <si>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</si>
  <si>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</si>
  <si>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</si>
  <si>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</si>
  <si>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</si>
  <si>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</si>
  <si>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</si>
  <si>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</si>
  <si>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</si>
  <si>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</si>
  <si>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</si>
  <si>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</si>
  <si>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</si>
  <si>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</si>
  <si>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</si>
  <si>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</si>
  <si>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</si>
  <si>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</si>
  <si>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</si>
  <si>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</si>
  <si>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</si>
  <si>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</si>
  <si>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</si>
  <si>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</si>
  <si>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</si>
  <si>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</si>
  <si>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</si>
  <si>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</si>
  <si>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</si>
  <si>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</si>
  <si>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</si>
  <si>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</si>
  <si>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</si>
  <si>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</si>
  <si>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</si>
  <si>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</si>
  <si>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</si>
  <si>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</si>
  <si>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</si>
  <si>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</si>
  <si>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</si>
  <si>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</si>
  <si>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</si>
  <si>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</si>
  <si>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</si>
  <si>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</si>
  <si>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</si>
  <si>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</si>
  <si>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</si>
  <si>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</si>
  <si>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</si>
  <si>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</si>
  <si>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</si>
  <si>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</si>
  <si>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</si>
  <si>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</si>
  <si>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</si>
  <si>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</si>
  <si>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</si>
  <si>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</si>
  <si>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</si>
  <si>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</si>
  <si>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</si>
  <si>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</si>
  <si>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</si>
  <si>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</si>
  <si>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</si>
  <si>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</si>
  <si>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</si>
  <si>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</si>
  <si>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</si>
  <si>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</si>
  <si>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</si>
  <si>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</si>
  <si>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</si>
  <si>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</si>
  <si>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</si>
  <si>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</si>
  <si>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</si>
  <si>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</si>
  <si>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</si>
  <si>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</si>
  <si>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</si>
  <si>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</si>
  <si>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</si>
  <si>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</si>
  <si>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</si>
  <si>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</si>
  <si>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</si>
  <si>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</si>
  <si>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</si>
  <si>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</si>
  <si>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</si>
  <si>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</si>
  <si>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</si>
  <si>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</si>
  <si>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</si>
  <si>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</si>
  <si>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</si>
  <si>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</si>
  <si>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</si>
  <si>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</si>
  <si>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</si>
  <si>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</si>
  <si>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</si>
  <si>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</si>
  <si>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</si>
  <si>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</si>
  <si>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</si>
  <si>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</si>
  <si>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</si>
  <si>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</si>
  <si>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</si>
  <si>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</si>
  <si>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</si>
  <si>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</si>
  <si>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</si>
  <si>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</si>
  <si>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</si>
  <si>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</si>
  <si>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</si>
  <si>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</si>
  <si>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</si>
  <si>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</si>
  <si>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</si>
  <si>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</si>
  <si>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</si>
  <si>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</si>
  <si>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</si>
  <si>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</si>
  <si>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</si>
  <si>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</si>
  <si>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</si>
  <si>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</si>
  <si>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</si>
  <si>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</si>
  <si>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</si>
  <si>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</si>
  <si>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</si>
  <si>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</si>
  <si>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</si>
  <si>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</si>
  <si>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</si>
  <si>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</si>
  <si>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</si>
  <si>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</si>
  <si>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</si>
  <si>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</si>
  <si>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</si>
  <si>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</si>
  <si>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</si>
  <si>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</si>
  <si>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</si>
  <si>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</si>
  <si>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</si>
  <si>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</si>
  <si>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</si>
  <si>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</si>
  <si>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</si>
  <si>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</si>
  <si>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</si>
  <si>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</si>
  <si>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</si>
  <si>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</si>
  <si>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</si>
  <si>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</si>
  <si>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</si>
  <si>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</si>
  <si>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</si>
  <si>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</si>
  <si>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</si>
  <si>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</si>
  <si>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</si>
  <si>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</si>
  <si>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</si>
  <si>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</si>
  <si>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</si>
  <si>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</si>
  <si>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</si>
  <si>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</si>
  <si>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</si>
  <si>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</si>
  <si>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</si>
  <si>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</si>
  <si>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</si>
  <si>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</si>
  <si>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</si>
  <si>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</si>
  <si>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</si>
  <si>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</si>
  <si>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</si>
  <si>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</si>
  <si>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</si>
  <si>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</si>
  <si>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</si>
  <si>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</si>
  <si>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</si>
  <si>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</si>
  <si>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</si>
  <si>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</si>
  <si>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</si>
  <si>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</si>
  <si>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</si>
  <si>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</si>
  <si>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</si>
  <si>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</si>
  <si>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</si>
  <si>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</si>
  <si>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</si>
  <si>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</si>
  <si>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</si>
  <si>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</si>
  <si>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</si>
  <si>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</si>
  <si>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</si>
  <si>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</si>
  <si>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</si>
  <si>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</si>
  <si>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</si>
  <si>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</si>
  <si>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</si>
  <si>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</si>
  <si>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</si>
  <si>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</si>
  <si>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</si>
  <si>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</si>
  <si>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</si>
  <si>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</si>
  <si>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</si>
  <si>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</si>
  <si>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</si>
  <si>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</si>
  <si>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</si>
  <si>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</si>
  <si>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</si>
  <si>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</si>
  <si>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</si>
  <si>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</si>
  <si>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</si>
  <si>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</si>
  <si>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</si>
  <si>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</si>
  <si>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</si>
  <si>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</si>
  <si>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</si>
  <si>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</si>
  <si>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</si>
  <si>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</si>
  <si>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</si>
  <si>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</si>
  <si>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</si>
  <si>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</si>
  <si>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</si>
  <si>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</si>
  <si>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</si>
  <si>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</si>
  <si>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</si>
  <si>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</si>
  <si>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</si>
  <si>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</si>
  <si>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</si>
  <si>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</si>
  <si>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</si>
  <si>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</si>
  <si>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</si>
  <si>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</si>
  <si>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</si>
  <si>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</si>
  <si>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</si>
  <si>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</si>
  <si>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</si>
  <si>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</si>
  <si>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</si>
  <si>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</si>
  <si>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</si>
  <si>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</si>
  <si>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</si>
  <si>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</si>
  <si>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</si>
  <si>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</si>
  <si>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</si>
  <si>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</si>
  <si>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</si>
  <si>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</si>
  <si>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</si>
  <si>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</si>
  <si>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</si>
  <si>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</si>
  <si>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</si>
  <si>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</si>
  <si>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</si>
  <si>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</si>
  <si>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</si>
  <si>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</si>
  <si>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</si>
  <si>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</si>
  <si>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</si>
  <si>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</si>
  <si>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</si>
  <si>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</si>
  <si>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</si>
  <si>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</si>
  <si>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</si>
  <si>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</si>
  <si>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</si>
  <si>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</si>
  <si>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</si>
  <si>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</si>
  <si>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</si>
  <si>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</si>
  <si>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</si>
  <si>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</si>
  <si>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</si>
  <si>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</si>
  <si>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</si>
  <si>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</si>
  <si>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</si>
  <si>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</si>
  <si>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</si>
  <si>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</si>
  <si>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</si>
  <si>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</si>
  <si>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</si>
  <si>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</si>
  <si>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</si>
  <si>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</si>
  <si>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</si>
  <si>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</si>
  <si>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</si>
  <si>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</si>
  <si>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</si>
  <si>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</si>
  <si>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</si>
  <si>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</si>
  <si>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</si>
  <si>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</si>
  <si>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</si>
  <si>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</si>
  <si>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</si>
  <si>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</si>
  <si>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</si>
  <si>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</si>
  <si>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</si>
  <si>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</si>
  <si>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</si>
  <si>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</si>
  <si>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</si>
  <si>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</si>
  <si>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</si>
  <si>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</si>
  <si>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</si>
  <si>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</si>
  <si>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</si>
  <si>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</si>
  <si>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</si>
  <si>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</si>
  <si>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</si>
  <si>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</si>
  <si>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</si>
  <si>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</si>
  <si>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</si>
  <si>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</si>
  <si>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</si>
  <si>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</si>
  <si>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</si>
  <si>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</si>
  <si>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</si>
  <si>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</si>
  <si>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</si>
  <si>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</si>
  <si>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</si>
  <si>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</si>
  <si>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</si>
  <si>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</si>
  <si>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</si>
  <si>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</si>
  <si>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</si>
  <si>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</si>
  <si>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</si>
  <si>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</si>
  <si>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</si>
  <si>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</si>
  <si>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</si>
  <si>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</si>
  <si>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</si>
  <si>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</si>
  <si>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</si>
  <si>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</si>
  <si>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</si>
  <si>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</si>
  <si>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</si>
  <si>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</si>
  <si>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</si>
  <si>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</si>
  <si>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</si>
  <si>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</si>
  <si>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</si>
  <si>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</si>
  <si>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</si>
  <si>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</si>
  <si>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</si>
  <si>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</si>
  <si>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</si>
  <si>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</si>
  <si>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</si>
  <si>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</si>
  <si>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</si>
  <si>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</si>
  <si>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</si>
  <si>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</si>
  <si>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</si>
  <si>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</si>
  <si>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</si>
  <si>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</si>
  <si>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</si>
  <si>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</si>
  <si>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</si>
  <si>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</si>
  <si>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</si>
  <si>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</si>
  <si>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</si>
  <si>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</si>
  <si>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</si>
  <si>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</si>
  <si>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</si>
  <si>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</si>
  <si>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</si>
  <si>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</si>
  <si>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</si>
  <si>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</si>
  <si>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</si>
  <si>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</si>
  <si>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</si>
  <si>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</si>
  <si>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</si>
  <si>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</si>
  <si>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</si>
  <si>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</si>
  <si>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</si>
  <si>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</si>
  <si>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</si>
  <si>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</si>
  <si>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</si>
  <si>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</si>
  <si>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</si>
  <si>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</si>
  <si>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</si>
  <si>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</si>
  <si>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</si>
  <si>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</si>
  <si>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</si>
  <si>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</si>
  <si>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</si>
  <si>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</si>
  <si>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</si>
  <si>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</si>
  <si>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</si>
  <si>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</si>
  <si>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</si>
  <si>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</si>
  <si>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</si>
  <si>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</si>
  <si>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</si>
  <si>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</si>
  <si>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</si>
  <si>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</si>
  <si>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</si>
  <si>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</si>
  <si>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</si>
  <si>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</si>
  <si>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</si>
  <si>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</si>
  <si>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</si>
  <si>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</si>
  <si>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</si>
  <si>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</si>
  <si>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</si>
  <si>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</si>
  <si>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</si>
  <si>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</si>
  <si>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</si>
  <si>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</si>
  <si>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</si>
  <si>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</si>
  <si>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</si>
  <si>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</si>
  <si>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</si>
  <si>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</si>
  <si>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</si>
  <si>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</si>
  <si>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</si>
  <si>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</si>
  <si>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</si>
  <si>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</si>
  <si>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</si>
  <si>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</si>
  <si>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</si>
  <si>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</si>
  <si>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</si>
  <si>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</si>
  <si>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</si>
  <si>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</si>
  <si>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</si>
  <si>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</si>
  <si>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</si>
  <si>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</si>
  <si>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</si>
  <si>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</si>
  <si>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</si>
  <si>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</si>
  <si>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</si>
  <si>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</si>
  <si>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</si>
  <si>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</si>
  <si>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</si>
  <si>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</si>
  <si>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</si>
  <si>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</si>
  <si>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</si>
  <si>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</si>
  <si>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</si>
  <si>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</si>
  <si>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</si>
  <si>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</si>
  <si>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</si>
  <si>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</si>
  <si>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</si>
  <si>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</si>
  <si>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</si>
  <si>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</si>
  <si>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</si>
  <si>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</si>
  <si>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</si>
  <si>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</si>
  <si>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</si>
  <si>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</si>
  <si>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</si>
  <si>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</si>
  <si>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</si>
  <si>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</si>
  <si>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</si>
  <si>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</si>
  <si>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</si>
  <si>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</si>
  <si>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</si>
  <si>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</si>
  <si>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</si>
  <si>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</si>
  <si>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</si>
  <si>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</si>
  <si>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</si>
  <si>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</si>
  <si>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</si>
  <si>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</si>
  <si>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</si>
  <si>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</si>
  <si>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</si>
  <si>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</si>
  <si>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</si>
  <si>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</si>
  <si>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</si>
  <si>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</si>
  <si>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</si>
  <si>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</si>
  <si>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</si>
  <si>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</si>
  <si>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</si>
  <si>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</si>
  <si>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</si>
  <si>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</si>
  <si>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</si>
  <si>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</si>
  <si>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</si>
  <si>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</si>
  <si>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</si>
  <si>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</si>
  <si>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</si>
  <si>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</si>
  <si>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</si>
  <si>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</si>
  <si>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</si>
  <si>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</si>
  <si>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</si>
  <si>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</si>
  <si>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</si>
  <si>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</si>
  <si>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</si>
  <si>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</si>
  <si>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</si>
  <si>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</si>
  <si>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</si>
  <si>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</si>
  <si>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</si>
  <si>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</si>
  <si>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</si>
  <si>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</si>
  <si>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</si>
  <si>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</si>
  <si>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</si>
  <si>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</si>
  <si>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</si>
  <si>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</si>
  <si>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</si>
  <si>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</si>
  <si>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</si>
  <si>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</si>
  <si>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</si>
  <si>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</si>
  <si>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</si>
  <si>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</si>
  <si>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</si>
  <si>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</si>
  <si>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</si>
  <si>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</si>
  <si>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</si>
  <si>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</si>
  <si>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</si>
  <si>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</si>
  <si>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</si>
  <si>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</si>
  <si>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</si>
  <si>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</si>
  <si>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</si>
  <si>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</si>
  <si>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</si>
  <si>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</si>
  <si>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</si>
  <si>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</si>
  <si>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</si>
  <si>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</si>
  <si>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</si>
  <si>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</si>
  <si>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</si>
  <si>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</si>
  <si>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</si>
  <si>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</si>
  <si>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</si>
  <si>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</si>
  <si>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</si>
  <si>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</si>
  <si>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</si>
  <si>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</si>
  <si>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</si>
  <si>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</si>
  <si>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</si>
  <si>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</si>
  <si>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</si>
  <si>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</si>
  <si>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</si>
  <si>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</si>
  <si>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</si>
  <si>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</si>
  <si>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</si>
  <si>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</si>
  <si>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</si>
  <si>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</si>
  <si>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</si>
  <si>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</si>
  <si>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</si>
  <si>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</si>
  <si>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</si>
  <si>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</si>
  <si>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</si>
  <si>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</si>
  <si>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</si>
  <si>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</si>
  <si>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</si>
  <si>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</si>
  <si>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</si>
  <si>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</si>
  <si>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</si>
  <si>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</si>
  <si>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</si>
  <si>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</si>
  <si>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</si>
  <si>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</si>
  <si>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</si>
  <si>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</si>
  <si>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</si>
  <si>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</si>
  <si>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</si>
  <si>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</si>
  <si>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</si>
  <si>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</si>
  <si>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</si>
  <si>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</si>
  <si>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</si>
  <si>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</si>
  <si>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</si>
  <si>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</si>
  <si>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</si>
  <si>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</si>
  <si>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</si>
  <si>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</si>
  <si>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</si>
  <si>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</si>
  <si>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</si>
  <si>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</si>
  <si>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</si>
  <si>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</si>
  <si>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</si>
  <si>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</si>
  <si>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</si>
  <si>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</si>
  <si>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</si>
  <si>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</si>
  <si>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</si>
  <si>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</si>
  <si>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</si>
  <si>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</si>
  <si>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</si>
  <si>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</si>
  <si>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</si>
  <si>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</si>
  <si>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</si>
  <si>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</si>
  <si>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</si>
  <si>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</si>
  <si>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</si>
  <si>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</si>
  <si>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</si>
  <si>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</si>
  <si>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</si>
  <si>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</si>
  <si>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</si>
  <si>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</si>
  <si>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</si>
  <si>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</si>
  <si>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</si>
  <si>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</si>
  <si>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</si>
  <si>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</si>
  <si>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</si>
  <si>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</si>
  <si>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</si>
  <si>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</si>
  <si>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</si>
  <si>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</si>
  <si>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</si>
  <si>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</si>
  <si>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</si>
  <si>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</si>
  <si>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</si>
  <si>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</si>
  <si>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</si>
  <si>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</si>
  <si>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</si>
  <si>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</si>
  <si>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</si>
  <si>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</si>
  <si>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</si>
  <si>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</si>
  <si>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</si>
  <si>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</si>
  <si>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</si>
  <si>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</si>
  <si>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</si>
  <si>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</si>
  <si>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</si>
  <si>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</si>
  <si>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</si>
  <si>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</si>
  <si>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</si>
  <si>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</si>
  <si>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</si>
  <si>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</si>
  <si>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</si>
  <si>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</si>
  <si>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</si>
  <si>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</si>
  <si>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</si>
  <si>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</si>
  <si>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</si>
  <si>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</si>
  <si>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</si>
  <si>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</si>
  <si>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</si>
  <si>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</si>
  <si>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</si>
  <si>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</si>
  <si>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</si>
  <si>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</si>
  <si>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</si>
  <si>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</si>
  <si>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</si>
  <si>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</si>
  <si>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</si>
  <si>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</si>
  <si>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</si>
  <si>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</si>
  <si>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</si>
  <si>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</si>
  <si>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</si>
  <si>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</si>
  <si>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</si>
  <si>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</si>
  <si>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</si>
  <si>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</si>
  <si>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</si>
  <si>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</si>
  <si>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</si>
  <si>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</si>
  <si>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</si>
  <si>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</si>
  <si>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</si>
  <si>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</si>
  <si>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</si>
  <si>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</si>
  <si>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</si>
  <si>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</si>
  <si>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</si>
  <si>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</si>
  <si>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</si>
  <si>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</si>
  <si>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</si>
  <si>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</si>
  <si>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</si>
  <si>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</si>
  <si>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</si>
  <si>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</si>
  <si>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</si>
  <si>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</si>
  <si>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</si>
  <si>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</si>
  <si>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</si>
  <si>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</si>
  <si>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</si>
  <si>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</si>
  <si>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</si>
  <si>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</si>
  <si>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</si>
  <si>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</si>
  <si>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</si>
  <si>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</si>
  <si>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</si>
  <si>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</si>
  <si>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</si>
  <si>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</si>
  <si>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</si>
  <si>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</si>
  <si>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</si>
  <si>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</si>
  <si>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</si>
  <si>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</si>
  <si>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</si>
  <si>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</si>
  <si>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</si>
  <si>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</si>
  <si>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</si>
  <si>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</si>
  <si>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</si>
  <si>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</si>
  <si>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</si>
  <si>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</si>
  <si>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</si>
  <si>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</si>
  <si>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</si>
  <si>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</si>
  <si>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</si>
  <si>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</si>
  <si>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</si>
  <si>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</si>
  <si>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</si>
  <si>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</si>
  <si>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</si>
  <si>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</si>
  <si>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</si>
  <si>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</si>
  <si>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</si>
  <si>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</si>
  <si>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</si>
  <si>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</si>
  <si>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</si>
  <si>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</si>
  <si>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</si>
  <si>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</si>
  <si>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</si>
  <si>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</si>
  <si>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</si>
  <si>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</si>
  <si>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</si>
  <si>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</si>
  <si>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</si>
  <si>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</si>
  <si>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</si>
  <si>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</si>
  <si>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</si>
  <si>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</si>
  <si>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</si>
  <si>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</si>
  <si>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</si>
  <si>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</si>
  <si>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</si>
  <si>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</si>
  <si>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</si>
  <si>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</si>
  <si>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</si>
  <si>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</si>
  <si>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</si>
  <si>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</si>
  <si>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</si>
  <si>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</si>
  <si>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</si>
  <si>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</si>
  <si>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</si>
  <si>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</si>
  <si>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</si>
  <si>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</si>
  <si>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</si>
  <si>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</si>
  <si>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</si>
  <si>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</si>
  <si>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</si>
  <si>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</si>
  <si>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</si>
  <si>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</si>
  <si>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</si>
  <si>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</si>
  <si>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</si>
  <si>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</si>
  <si>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</si>
  <si>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</si>
  <si>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</si>
  <si>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</si>
  <si>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</si>
  <si>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</si>
  <si>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</si>
  <si>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</si>
  <si>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</si>
  <si>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</si>
  <si>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</si>
  <si>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</si>
  <si>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</si>
  <si>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</si>
  <si>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</si>
  <si>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</si>
  <si>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</si>
  <si>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</si>
  <si>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</si>
  <si>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</si>
  <si>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</si>
  <si>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</si>
  <si>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</si>
  <si>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</si>
  <si>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</si>
  <si>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</si>
  <si>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</si>
  <si>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</si>
  <si>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</si>
  <si>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</si>
  <si>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</si>
  <si>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</si>
  <si>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</si>
  <si>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</si>
  <si>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</si>
  <si>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</si>
  <si>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</si>
  <si>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</si>
  <si>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</si>
  <si>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</si>
  <si>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</si>
  <si>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</si>
  <si>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</si>
  <si>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</si>
  <si>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</si>
  <si>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</si>
  <si>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</si>
  <si>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</si>
  <si>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</si>
  <si>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</si>
  <si>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</si>
  <si>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</si>
  <si>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</si>
  <si>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</si>
  <si>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</si>
  <si>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</si>
  <si>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</si>
  <si>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</si>
  <si>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</si>
  <si>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</si>
  <si>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</si>
  <si>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</si>
  <si>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</si>
  <si>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</si>
  <si>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</si>
  <si>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</si>
  <si>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</si>
  <si>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</si>
  <si>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</si>
  <si>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</si>
  <si>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</si>
  <si>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</si>
  <si>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</si>
  <si>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</si>
  <si>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</si>
  <si>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</si>
  <si>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</si>
  <si>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</si>
  <si>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</si>
  <si>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</si>
  <si>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</si>
  <si>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</si>
  <si>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</si>
  <si>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</si>
  <si>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</si>
  <si>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</si>
  <si>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</si>
  <si>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</si>
  <si>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</si>
  <si>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</si>
  <si>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</si>
  <si>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</si>
  <si>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</si>
  <si>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</si>
  <si>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</si>
  <si>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</si>
  <si>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</si>
  <si>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</si>
  <si>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</si>
  <si>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</si>
  <si>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</si>
  <si>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</si>
  <si>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</si>
  <si>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</si>
  <si>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</si>
  <si>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</si>
  <si>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</si>
  <si>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</si>
  <si>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</si>
  <si>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</si>
  <si>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</si>
  <si>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</si>
  <si>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</si>
  <si>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</si>
  <si>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</si>
  <si>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</si>
  <si>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</si>
  <si>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</si>
  <si>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</si>
  <si>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</si>
  <si>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</si>
  <si>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</si>
  <si>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</si>
  <si>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</si>
  <si>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</si>
  <si>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</si>
  <si>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</si>
  <si>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</si>
  <si>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</si>
  <si>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</si>
  <si>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</si>
  <si>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</si>
  <si>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</si>
  <si>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</si>
  <si>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</si>
  <si>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</si>
  <si>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</si>
  <si>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</si>
  <si>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</si>
  <si>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</si>
  <si>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</si>
  <si>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</si>
  <si>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</si>
  <si>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</si>
  <si>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</si>
  <si>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</si>
  <si>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</si>
  <si>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</si>
  <si>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</si>
  <si>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</si>
  <si>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</si>
  <si>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</si>
  <si>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</si>
  <si>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</si>
  <si>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</si>
  <si>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</si>
  <si>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</si>
  <si>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</si>
  <si>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</si>
  <si>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</si>
  <si>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</si>
  <si>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</si>
  <si>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</si>
  <si>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</si>
  <si>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</si>
  <si>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</si>
  <si>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</si>
  <si>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</si>
  <si>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</si>
  <si>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</si>
  <si>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</si>
  <si>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</si>
  <si>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</si>
  <si>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</si>
  <si>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</si>
  <si>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</si>
  <si>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</si>
  <si>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</si>
  <si>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</si>
  <si>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</si>
  <si>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</si>
  <si>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</si>
  <si>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</si>
  <si>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</si>
  <si>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</si>
  <si>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</si>
  <si>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</si>
  <si>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</si>
  <si>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</si>
  <si>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</si>
  <si>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</si>
  <si>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</si>
  <si>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</si>
  <si>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</si>
  <si>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</si>
  <si>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</si>
  <si>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</si>
  <si>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</si>
  <si>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</si>
  <si>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</si>
  <si>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</si>
  <si>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</si>
  <si>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</si>
  <si>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</si>
  <si>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</si>
  <si>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</si>
  <si>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</si>
  <si>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</si>
  <si>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</si>
  <si>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</si>
  <si>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</si>
  <si>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</si>
  <si>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</si>
  <si>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</si>
  <si>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</si>
  <si>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</si>
  <si>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</si>
  <si>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</si>
  <si>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</si>
  <si>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</si>
  <si>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</si>
  <si>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</si>
  <si>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</si>
  <si>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</si>
  <si>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</si>
  <si>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</si>
  <si>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</si>
  <si>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</si>
  <si>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</si>
  <si>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</si>
  <si>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</si>
  <si>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</si>
  <si>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</si>
  <si>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</si>
  <si>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</si>
  <si>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</si>
  <si>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</si>
  <si>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</si>
  <si>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</si>
  <si>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</si>
  <si>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</si>
  <si>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</si>
  <si>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</si>
  <si>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</si>
  <si>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</si>
  <si>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</si>
  <si>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</si>
  <si>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</si>
  <si>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</si>
  <si>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</si>
  <si>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</si>
  <si>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</si>
  <si>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</si>
  <si>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</si>
  <si>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</si>
  <si>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</si>
  <si>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</si>
  <si>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</si>
  <si>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</si>
  <si>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</si>
  <si>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</si>
  <si>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</si>
  <si>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</si>
  <si>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</si>
  <si>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</si>
  <si>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</si>
  <si>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</si>
  <si>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</si>
  <si>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</si>
  <si>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</si>
  <si>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</si>
  <si>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</si>
  <si>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</si>
  <si>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</si>
  <si>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</si>
  <si>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</si>
  <si>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</si>
  <si>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</si>
  <si>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</si>
  <si>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</si>
  <si>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</si>
  <si>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</si>
  <si>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</si>
  <si>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</si>
  <si>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</si>
  <si>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</si>
  <si>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</si>
  <si>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</si>
  <si>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</si>
  <si>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</si>
  <si>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</si>
  <si>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</si>
  <si>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</si>
  <si>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</si>
  <si>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</si>
  <si>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</si>
  <si>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</si>
  <si>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</si>
  <si>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</si>
  <si>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</si>
  <si>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</si>
  <si>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</si>
  <si>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</si>
  <si>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</si>
  <si>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</si>
  <si>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</si>
  <si>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</si>
  <si>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</si>
  <si>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</si>
  <si>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</si>
  <si>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</si>
  <si>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</si>
  <si>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</si>
  <si>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</si>
  <si>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</si>
  <si>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</si>
  <si>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</si>
  <si>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</si>
  <si>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</si>
  <si>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</si>
  <si>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</si>
  <si>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</si>
  <si>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</si>
  <si>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</si>
  <si>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</si>
  <si>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</si>
  <si>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</si>
  <si>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</si>
  <si>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</si>
  <si>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</si>
  <si>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</si>
  <si>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</si>
  <si>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</si>
  <si>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</si>
  <si>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</si>
  <si>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</si>
  <si>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</si>
  <si>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</si>
  <si>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</si>
  <si>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</si>
  <si>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</si>
  <si>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</si>
  <si>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</si>
  <si>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</si>
  <si>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</si>
  <si>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</si>
  <si>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</si>
  <si>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</si>
  <si>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</si>
  <si>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</si>
  <si>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</si>
  <si>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</si>
  <si>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</si>
  <si>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</si>
  <si>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</si>
  <si>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</si>
  <si>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</si>
  <si>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</si>
  <si>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</si>
  <si>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</si>
  <si>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</si>
  <si>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</si>
  <si>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</si>
  <si>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</si>
  <si>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</si>
  <si>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</si>
  <si>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</si>
  <si>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</si>
  <si>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</si>
  <si>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</si>
  <si>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</si>
  <si>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</si>
  <si>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</si>
  <si>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</si>
  <si>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</si>
  <si>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</si>
  <si>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</si>
  <si>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</si>
  <si>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</si>
  <si>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</si>
  <si>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</si>
  <si>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</si>
  <si>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</si>
  <si>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</si>
  <si>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</si>
  <si>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</si>
  <si>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</si>
  <si>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</si>
  <si>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</si>
  <si>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</si>
  <si>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</si>
  <si>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</si>
  <si>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</si>
  <si>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</si>
  <si>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</si>
  <si>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</si>
  <si>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</si>
  <si>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</si>
  <si>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</si>
  <si>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</si>
  <si>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</si>
  <si>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</si>
  <si>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</si>
  <si>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</si>
  <si>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</si>
  <si>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</si>
  <si>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</si>
  <si>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</si>
  <si>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</si>
  <si>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</si>
  <si>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</si>
  <si>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</si>
  <si>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</si>
  <si>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</si>
  <si>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</si>
  <si>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</si>
  <si>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</si>
  <si>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</si>
  <si>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</si>
  <si>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</si>
  <si>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</si>
  <si>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</si>
  <si>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</si>
  <si>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</si>
  <si>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</si>
  <si>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</si>
  <si>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</si>
  <si>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</si>
  <si>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</si>
  <si>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</si>
  <si>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</si>
  <si>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</si>
  <si>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</si>
  <si>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</si>
  <si>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</si>
  <si>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</si>
  <si>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</si>
  <si>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</si>
  <si>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</si>
  <si>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</si>
  <si>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</si>
  <si>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</si>
  <si>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</si>
  <si>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</si>
  <si>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</si>
  <si>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</si>
  <si>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</si>
  <si>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</si>
  <si>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</si>
  <si>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</si>
  <si>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</si>
  <si>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</si>
  <si>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</si>
  <si>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</si>
  <si>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</si>
  <si>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</si>
  <si>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</si>
  <si>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</si>
  <si>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</si>
  <si>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</si>
  <si>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</si>
  <si>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</si>
  <si>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</si>
  <si>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</si>
  <si>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</si>
  <si>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</si>
  <si>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</si>
  <si>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</si>
  <si>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</si>
  <si>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</si>
  <si>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</si>
  <si>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</si>
  <si>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</si>
  <si>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</si>
  <si>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</si>
  <si>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</si>
  <si>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</si>
  <si>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</si>
  <si>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</si>
  <si>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</si>
  <si>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</si>
  <si>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</si>
  <si>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</si>
  <si>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</si>
  <si>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</si>
  <si>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</si>
  <si>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</si>
  <si>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</si>
  <si>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</si>
  <si>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</si>
  <si>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</si>
  <si>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</si>
  <si>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</si>
  <si>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</si>
  <si>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</si>
  <si>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</si>
  <si>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</si>
  <si>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</si>
  <si>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</si>
  <si>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</si>
  <si>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</si>
  <si>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</si>
  <si>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</si>
  <si>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</si>
  <si>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</si>
  <si>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</si>
  <si>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</si>
  <si>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</si>
  <si>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</si>
  <si>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</si>
  <si>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</si>
  <si>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</si>
  <si>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</si>
  <si>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</si>
  <si>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</si>
  <si>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</si>
  <si>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</si>
  <si>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</si>
  <si>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</si>
  <si>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</si>
  <si>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</si>
  <si>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</si>
  <si>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</si>
  <si>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</si>
  <si>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</si>
  <si>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</si>
  <si>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</si>
  <si>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</si>
  <si>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</si>
  <si>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</si>
  <si>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</si>
  <si>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</si>
  <si>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</si>
  <si>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</si>
  <si>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</si>
  <si>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</si>
  <si>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</si>
  <si>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</si>
  <si>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</si>
  <si>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</si>
  <si>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</si>
  <si>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</si>
  <si>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</si>
  <si>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</si>
  <si>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</si>
  <si>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</si>
  <si>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</si>
  <si>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</si>
  <si>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</si>
  <si>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</si>
  <si>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</si>
  <si>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</si>
  <si>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</si>
  <si>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</si>
  <si>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</si>
  <si>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</si>
  <si>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</si>
  <si>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</si>
  <si>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</si>
  <si>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</si>
  <si>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</si>
  <si>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</si>
  <si>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</si>
  <si>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</si>
  <si>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</si>
  <si>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</si>
  <si>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</si>
  <si>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</si>
  <si>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</si>
  <si>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</si>
  <si>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</si>
  <si>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</si>
  <si>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</si>
  <si>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</si>
  <si>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</si>
  <si>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</si>
  <si>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</si>
  <si>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</si>
  <si>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</si>
  <si>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</si>
  <si>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</si>
  <si>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</si>
  <si>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</si>
  <si>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</si>
  <si>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</si>
  <si>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</si>
  <si>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</si>
  <si>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</si>
  <si>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</si>
  <si>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</si>
  <si>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</si>
  <si>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</si>
  <si>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</si>
  <si>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</si>
  <si>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</si>
  <si>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</si>
  <si>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</si>
  <si>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</si>
  <si>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</si>
  <si>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</si>
  <si>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</si>
  <si>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</si>
  <si>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</si>
  <si>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</si>
  <si>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</si>
  <si>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</si>
  <si>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</si>
  <si>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</si>
  <si>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</si>
  <si>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</si>
  <si>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</si>
  <si>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</si>
  <si>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</si>
  <si>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</si>
  <si>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</si>
  <si>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</si>
  <si>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</si>
  <si>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</si>
  <si>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</si>
  <si>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</si>
  <si>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</si>
  <si>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</si>
  <si>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</si>
  <si>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</si>
  <si>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</si>
  <si>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</si>
  <si>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</si>
  <si>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</si>
  <si>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</si>
  <si>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</si>
  <si>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</si>
  <si>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</si>
  <si>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</si>
  <si>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</si>
  <si>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</si>
  <si>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</si>
  <si>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</si>
  <si>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</si>
  <si>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</si>
  <si>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</si>
  <si>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</si>
  <si>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</si>
  <si>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</si>
  <si>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</si>
  <si>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</si>
  <si>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</si>
  <si>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</si>
  <si>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</si>
  <si>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</si>
  <si>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</si>
  <si>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</si>
  <si>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</si>
  <si>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</si>
  <si>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</si>
  <si>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</si>
  <si>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</si>
  <si>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</si>
  <si>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</si>
  <si>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</si>
  <si>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</si>
  <si>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</si>
  <si>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</si>
  <si>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</si>
  <si>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</si>
  <si>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</si>
  <si>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</si>
  <si>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</si>
  <si>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</si>
  <si>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</si>
  <si>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</si>
  <si>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</si>
  <si>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</si>
  <si>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</si>
  <si>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</si>
  <si>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</si>
  <si>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</si>
  <si>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</si>
  <si>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</si>
  <si>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</si>
  <si>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</si>
  <si>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</si>
  <si>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</si>
  <si>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</si>
  <si>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</si>
  <si>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</si>
  <si>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</si>
  <si>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</si>
  <si>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</si>
  <si>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</si>
  <si>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</si>
  <si>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</si>
  <si>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</si>
  <si>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</si>
  <si>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</si>
  <si>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</si>
  <si>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</si>
  <si>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</si>
  <si>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</si>
  <si>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</si>
  <si>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</si>
  <si>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</si>
  <si>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</si>
  <si>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</si>
  <si>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</si>
  <si>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</si>
  <si>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</si>
  <si>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</si>
  <si>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</si>
  <si>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</si>
  <si>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</si>
  <si>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</si>
  <si>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</si>
  <si>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</si>
  <si>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</si>
  <si>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</si>
  <si>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</si>
  <si>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</si>
  <si>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</si>
  <si>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</si>
  <si>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</si>
  <si>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</si>
  <si>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</si>
  <si>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</si>
  <si>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</si>
  <si>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</si>
  <si>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</si>
  <si>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</si>
  <si>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</si>
  <si>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</si>
  <si>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</si>
  <si>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</si>
  <si>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</si>
  <si>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</si>
  <si>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</si>
  <si>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</si>
  <si>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</si>
  <si>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</si>
  <si>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</si>
  <si>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</si>
  <si>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</si>
  <si>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</si>
  <si>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</si>
  <si>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</si>
  <si>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</si>
  <si>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</si>
  <si>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</si>
  <si>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</si>
  <si>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</si>
  <si>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</si>
  <si>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</si>
  <si>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</si>
  <si>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</si>
  <si>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</si>
  <si>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</si>
  <si>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</si>
  <si>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</si>
  <si>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</si>
  <si>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</si>
  <si>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</si>
  <si>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</si>
  <si>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</si>
  <si>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</si>
  <si>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</si>
  <si>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</si>
  <si>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</si>
  <si>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</si>
  <si>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</si>
  <si>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</si>
  <si>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</si>
  <si>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</si>
  <si>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</si>
  <si>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</si>
  <si>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</si>
  <si>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</si>
  <si>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</si>
  <si>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</si>
  <si>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</si>
  <si>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</si>
  <si>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</si>
  <si>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</si>
  <si>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</si>
  <si>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</si>
  <si>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</si>
  <si>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</si>
  <si>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</si>
  <si>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</si>
  <si>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</si>
  <si>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</si>
  <si>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</si>
  <si>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</si>
  <si>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</si>
  <si>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</si>
  <si>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</si>
  <si>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</si>
  <si>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</si>
  <si>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</si>
  <si>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</si>
  <si>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</si>
  <si>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</si>
  <si>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</si>
  <si>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</si>
  <si>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</si>
  <si>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</si>
  <si>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</si>
  <si>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</si>
  <si>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</si>
  <si>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</si>
  <si>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</si>
  <si>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</si>
  <si>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</si>
  <si>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</si>
  <si>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</si>
  <si>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</si>
  <si>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</si>
  <si>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</si>
  <si>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</si>
  <si>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</si>
  <si>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</si>
  <si>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</si>
  <si>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</si>
  <si>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</si>
  <si>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</si>
  <si>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</si>
  <si>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</si>
  <si>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</si>
  <si>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</si>
  <si>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</si>
  <si>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</si>
  <si>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</si>
  <si>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</si>
  <si>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</si>
  <si>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</si>
  <si>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</si>
  <si>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</si>
  <si>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</si>
  <si>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</si>
  <si>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</si>
  <si>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</si>
  <si>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</si>
  <si>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</si>
  <si>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</si>
  <si>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</si>
  <si>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</si>
  <si>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</si>
  <si>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</si>
  <si>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</si>
  <si>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</si>
  <si>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</si>
  <si>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</si>
  <si>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</si>
  <si>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</si>
  <si>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</si>
  <si>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</si>
  <si>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</si>
  <si>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</si>
  <si>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</si>
  <si>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</si>
  <si>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</si>
  <si>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</si>
  <si>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</si>
  <si>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</si>
  <si>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</si>
  <si>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</si>
  <si>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</si>
  <si>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</si>
  <si>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</si>
  <si>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</si>
  <si>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</si>
  <si>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</si>
  <si>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</si>
  <si>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</si>
  <si>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</si>
  <si>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</si>
  <si>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</si>
  <si>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</si>
  <si>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</si>
  <si>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</si>
  <si>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</si>
  <si>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</si>
  <si>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</si>
  <si>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</si>
  <si>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</si>
  <si>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</si>
  <si>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</si>
  <si>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</si>
  <si>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</si>
  <si>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</si>
  <si>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</si>
  <si>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</si>
  <si>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</si>
  <si>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</si>
  <si>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</si>
  <si>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</si>
  <si>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</si>
  <si>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</si>
  <si>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</si>
  <si>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</si>
  <si>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</si>
  <si>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</si>
  <si>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</si>
  <si>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</si>
  <si>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</si>
  <si>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</si>
  <si>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</si>
  <si>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</si>
  <si>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</si>
  <si>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</si>
  <si>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</si>
  <si>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</si>
  <si>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</si>
  <si>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</si>
  <si>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</si>
  <si>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</si>
  <si>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</si>
  <si>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</si>
  <si>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</si>
  <si>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</si>
  <si>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</si>
  <si>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</si>
  <si>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</si>
  <si>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</si>
  <si>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</si>
  <si>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</si>
  <si>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</si>
  <si>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</si>
  <si>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</si>
  <si>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</si>
  <si>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</si>
  <si>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</si>
  <si>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</si>
  <si>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</si>
  <si>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</si>
  <si>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</si>
  <si>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</si>
  <si>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</si>
  <si>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</si>
  <si>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</si>
  <si>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</si>
  <si>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</si>
  <si>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</si>
  <si>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</si>
  <si>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</si>
  <si>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</si>
  <si>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</si>
  <si>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</si>
  <si>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</si>
  <si>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</si>
  <si>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</si>
  <si>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</si>
  <si>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</si>
  <si>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</si>
  <si>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</si>
  <si>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</si>
  <si>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</si>
  <si>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</si>
  <si>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</si>
  <si>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</si>
  <si>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</si>
  <si>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</si>
  <si>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</si>
  <si>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</si>
  <si>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</si>
  <si>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</si>
  <si>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</si>
  <si>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</si>
  <si>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</si>
  <si>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</si>
  <si>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</si>
  <si>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</si>
  <si>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</si>
  <si>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</si>
  <si>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</si>
  <si>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</si>
  <si>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</si>
  <si>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</si>
  <si>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</si>
  <si>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</si>
  <si>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</si>
  <si>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</si>
  <si>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</si>
  <si>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</si>
  <si>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</si>
  <si>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</si>
  <si>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</si>
  <si>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</si>
  <si>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</si>
  <si>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</si>
  <si>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</si>
  <si>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</si>
  <si>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</si>
  <si>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</si>
  <si>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</si>
  <si>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</si>
  <si>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</si>
  <si>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</si>
  <si>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</si>
  <si>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</si>
  <si>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</si>
  <si>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</si>
  <si>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</si>
  <si>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</si>
  <si>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</si>
  <si>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</si>
  <si>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</si>
  <si>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</si>
  <si>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</si>
  <si>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</si>
  <si>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</si>
  <si>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</si>
  <si>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</si>
  <si>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</si>
  <si>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</si>
  <si>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</si>
  <si>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</si>
  <si>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</si>
  <si>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</si>
  <si>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</si>
  <si>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</si>
  <si>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</si>
  <si>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</si>
  <si>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</si>
  <si>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</si>
  <si>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</si>
  <si>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</si>
  <si>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</si>
  <si>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</si>
  <si>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</si>
  <si>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</si>
  <si>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</si>
  <si>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</si>
  <si>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</si>
  <si>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</si>
  <si>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</si>
  <si>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</si>
  <si>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</si>
  <si>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</si>
  <si>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</si>
  <si>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</si>
  <si>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</si>
  <si>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</si>
  <si>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</si>
  <si>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</si>
  <si>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</si>
  <si>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</si>
  <si>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</si>
  <si>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</si>
  <si>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</si>
  <si>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</si>
  <si>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</si>
  <si>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</si>
  <si>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</si>
  <si>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</si>
  <si>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</si>
  <si>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</si>
  <si>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</si>
  <si>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</si>
  <si>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</si>
  <si>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</si>
  <si>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</si>
  <si>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</si>
  <si>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</si>
  <si>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</si>
  <si>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</si>
  <si>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</si>
  <si>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</si>
  <si>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</si>
  <si>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</si>
  <si>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</si>
  <si>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</si>
  <si>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</si>
  <si>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</si>
  <si>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</si>
  <si>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</si>
  <si>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</si>
  <si>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</si>
  <si>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</si>
  <si>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</si>
  <si>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</si>
  <si>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</si>
  <si>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</si>
  <si>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</si>
  <si>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</si>
  <si>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</si>
  <si>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</si>
  <si>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</si>
  <si>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</si>
  <si>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</si>
  <si>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</si>
  <si>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</si>
  <si>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</si>
  <si>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</si>
  <si>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</si>
  <si>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</si>
  <si>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</si>
  <si>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</si>
  <si>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</si>
  <si>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</si>
  <si>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</si>
  <si>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</si>
  <si>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</si>
  <si>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</si>
  <si>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</si>
  <si>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</si>
  <si>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</si>
  <si>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</si>
  <si>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</si>
  <si>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</si>
  <si>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</si>
  <si>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</si>
  <si>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</si>
  <si>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</si>
  <si>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</si>
  <si>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</si>
  <si>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</si>
  <si>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</si>
  <si>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</si>
  <si>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</si>
  <si>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</si>
  <si>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</si>
  <si>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</si>
  <si>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</si>
  <si>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</si>
  <si>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</si>
  <si>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</si>
  <si>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</si>
  <si>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</si>
  <si>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</si>
  <si>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</si>
  <si>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</si>
  <si>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</si>
  <si>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</si>
  <si>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</si>
  <si>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</si>
  <si>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</si>
  <si>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</si>
  <si>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</si>
  <si>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</si>
  <si>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</si>
  <si>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</si>
  <si>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</si>
  <si>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</si>
  <si>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</si>
  <si>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</si>
  <si>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</si>
  <si>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</si>
  <si>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</si>
  <si>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</si>
  <si>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</si>
  <si>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</si>
  <si>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</si>
  <si>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</si>
  <si>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</si>
  <si>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</si>
  <si>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</si>
  <si>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</si>
  <si>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</si>
  <si>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</si>
  <si>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</si>
  <si>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</si>
  <si>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</si>
  <si>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</si>
  <si>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</si>
  <si>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</si>
  <si>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</si>
  <si>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</si>
  <si>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</si>
  <si>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</si>
  <si>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</si>
  <si>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</si>
  <si>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</si>
  <si>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</si>
  <si>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</si>
  <si>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</si>
  <si>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</si>
  <si>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</si>
  <si>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</si>
  <si>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</si>
  <si>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</si>
  <si>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</si>
  <si>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</si>
  <si>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</si>
  <si>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</si>
  <si>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</si>
  <si>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</si>
  <si>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</si>
  <si>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</si>
  <si>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</si>
  <si>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</si>
  <si>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</si>
  <si>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</si>
  <si>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</si>
  <si>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</si>
  <si>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</si>
  <si>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</si>
  <si>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</si>
  <si>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</si>
  <si>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</si>
  <si>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</si>
  <si>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</si>
  <si>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</si>
  <si>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</si>
  <si>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</si>
  <si>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</si>
  <si>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</si>
  <si>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</si>
  <si>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</si>
  <si>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</si>
  <si>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</si>
  <si>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</si>
  <si>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</si>
  <si>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</si>
  <si>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</si>
  <si>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</si>
  <si>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</si>
  <si>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</si>
  <si>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</si>
  <si>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</si>
  <si>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</si>
  <si>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</si>
  <si>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</si>
  <si>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</si>
  <si>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</si>
  <si>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</si>
  <si>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</si>
  <si>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</si>
  <si>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</si>
  <si>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</si>
  <si>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</si>
  <si>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</si>
  <si>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</si>
  <si>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</si>
  <si>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</si>
  <si>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</si>
  <si>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</si>
  <si>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</si>
  <si>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</si>
  <si>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</si>
  <si>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</si>
  <si>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</si>
  <si>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</si>
  <si>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</si>
  <si>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</si>
  <si>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</si>
  <si>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</si>
  <si>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</si>
  <si>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</si>
  <si>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</si>
  <si>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</si>
  <si>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</si>
  <si>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</si>
  <si>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</si>
  <si>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</si>
  <si>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</si>
  <si>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</si>
  <si>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</si>
  <si>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</si>
  <si>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</si>
  <si>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</si>
  <si>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</si>
  <si>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</si>
  <si>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</si>
  <si>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</si>
  <si>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</si>
  <si>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</si>
  <si>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</si>
  <si>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</si>
  <si>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</si>
  <si>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</si>
  <si>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</si>
  <si>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</si>
  <si>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</si>
  <si>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</si>
  <si>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</si>
  <si>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</si>
  <si>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</si>
  <si>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</si>
  <si>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</si>
  <si>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</si>
  <si>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</si>
  <si>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</si>
  <si>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</si>
  <si>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</si>
  <si>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</si>
  <si>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</si>
  <si>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</si>
  <si>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</si>
  <si>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</si>
  <si>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</si>
  <si>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</si>
  <si>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</si>
  <si>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</si>
  <si>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</si>
  <si>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</si>
  <si>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</si>
  <si>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</si>
  <si>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</si>
  <si>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</si>
  <si>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</si>
  <si>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</si>
  <si>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</si>
  <si>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</si>
  <si>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</si>
  <si>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</si>
  <si>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</si>
  <si>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</si>
  <si>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</si>
  <si>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</si>
  <si>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</si>
  <si>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</si>
  <si>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</si>
  <si>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</si>
  <si>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</si>
  <si>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</si>
  <si>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</si>
  <si>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</si>
  <si>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</si>
  <si>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</si>
  <si>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</si>
  <si>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</si>
  <si>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</si>
  <si>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</si>
  <si>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</si>
  <si>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</si>
  <si>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</si>
  <si>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</si>
  <si>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</si>
  <si>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</si>
  <si>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</si>
  <si>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</si>
  <si>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</si>
  <si>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</si>
  <si>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</si>
  <si>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</si>
  <si>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</si>
  <si>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</si>
  <si>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</si>
  <si>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</si>
  <si>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</si>
  <si>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</si>
  <si>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</si>
  <si>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</si>
  <si>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</si>
  <si>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</si>
  <si>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</si>
  <si>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</si>
  <si>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</si>
  <si>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</si>
  <si>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</si>
  <si>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</si>
  <si>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</si>
  <si>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</si>
  <si>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</si>
  <si>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</si>
  <si>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</si>
  <si>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</si>
  <si>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</si>
  <si>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</si>
  <si>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</si>
  <si>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</si>
  <si>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</si>
  <si>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</si>
  <si>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</si>
  <si>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</si>
  <si>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</si>
  <si>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</si>
  <si>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</si>
  <si>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</si>
  <si>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</si>
  <si>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</si>
  <si>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</si>
  <si>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</si>
  <si>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</si>
  <si>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</si>
  <si>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</si>
  <si>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</si>
  <si>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</si>
  <si>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</si>
  <si>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</si>
  <si>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</si>
  <si>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</si>
  <si>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</si>
  <si>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</si>
  <si>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</si>
  <si>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</si>
  <si>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</si>
  <si>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</si>
  <si>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</si>
  <si>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</si>
  <si>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</si>
  <si>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</si>
  <si>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</si>
  <si>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</si>
  <si>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</si>
  <si>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</si>
  <si>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</si>
  <si>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</si>
  <si>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</si>
  <si>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</si>
  <si>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</si>
  <si>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</si>
  <si>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</si>
  <si>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</si>
  <si>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</si>
  <si>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</si>
  <si>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</si>
  <si>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</si>
  <si>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</si>
  <si>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</si>
  <si>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</si>
  <si>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</si>
  <si>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</si>
  <si>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</si>
  <si>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</si>
  <si>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</si>
  <si>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</si>
  <si>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</si>
  <si>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</si>
  <si>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</si>
  <si>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</si>
  <si>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</si>
  <si>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</si>
  <si>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</si>
  <si>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</si>
  <si>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</si>
  <si>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</si>
  <si>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</si>
  <si>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</si>
  <si>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</si>
  <si>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</si>
  <si>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</si>
  <si>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</si>
  <si>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</si>
  <si>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</si>
  <si>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</si>
  <si>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</si>
  <si>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</si>
  <si>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</si>
  <si>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</si>
  <si>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</si>
  <si>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</si>
  <si>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</si>
  <si>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</si>
  <si>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</si>
  <si>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</si>
  <si>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</si>
  <si>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</si>
  <si>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</si>
  <si>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</si>
  <si>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</si>
  <si>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</si>
  <si>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</si>
  <si>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</si>
  <si>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</si>
  <si>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</si>
  <si>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</si>
  <si>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</si>
  <si>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</si>
  <si>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</si>
  <si>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</si>
  <si>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</si>
  <si>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</si>
  <si>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</si>
  <si>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</si>
  <si>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</si>
  <si>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</si>
  <si>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</si>
  <si>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</si>
  <si>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</si>
  <si>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</si>
  <si>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</si>
  <si>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</si>
  <si>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</si>
  <si>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</si>
  <si>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</si>
  <si>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</si>
  <si>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</si>
  <si>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</si>
  <si>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</si>
  <si>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</si>
  <si>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</si>
  <si>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</si>
  <si>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</si>
  <si>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</si>
  <si>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</si>
  <si>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</si>
  <si>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</si>
  <si>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</si>
  <si>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</si>
  <si>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</si>
  <si>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</si>
  <si>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</si>
  <si>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</si>
  <si>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</si>
  <si>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</si>
  <si>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</si>
  <si>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</si>
  <si>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</si>
  <si>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</si>
  <si>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</si>
  <si>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</si>
  <si>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</si>
  <si>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</si>
  <si>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</si>
  <si>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</si>
  <si>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</si>
  <si>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</si>
  <si>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</si>
  <si>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</si>
  <si>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</si>
  <si>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</si>
  <si>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</si>
  <si>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</si>
  <si>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</si>
  <si>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</si>
  <si>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</si>
  <si>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</si>
  <si>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</si>
  <si>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</si>
  <si>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</si>
  <si>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</si>
  <si>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</si>
  <si>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</si>
  <si>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</si>
  <si>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</si>
  <si>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</si>
  <si>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</si>
  <si>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</si>
  <si>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</si>
  <si>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</si>
  <si>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</si>
  <si>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</si>
  <si>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</si>
  <si>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</si>
  <si>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</si>
  <si>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</si>
  <si>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</si>
  <si>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</si>
  <si>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</si>
  <si>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</si>
  <si>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</si>
  <si>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</si>
  <si>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</si>
  <si>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</si>
  <si>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</si>
  <si>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</si>
  <si>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</si>
  <si>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</si>
  <si>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</si>
  <si>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</si>
  <si>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</si>
  <si>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</si>
  <si>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</si>
  <si>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</si>
  <si>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</si>
  <si>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</si>
  <si>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</si>
  <si>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</si>
  <si>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</si>
  <si>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</si>
  <si>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</si>
  <si>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</si>
  <si>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</si>
  <si>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</si>
  <si>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</si>
  <si>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</si>
  <si>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</si>
  <si>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</si>
  <si>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</si>
  <si>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</si>
  <si>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</si>
  <si>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</si>
  <si>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</si>
  <si>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</si>
  <si>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</si>
  <si>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</si>
  <si>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</si>
  <si>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</si>
  <si>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</si>
  <si>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</si>
  <si>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</si>
  <si>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</si>
  <si>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</si>
  <si>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</si>
  <si>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</si>
  <si>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</si>
  <si>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</si>
  <si>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</si>
  <si>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</si>
  <si>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</si>
  <si>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</si>
  <si>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</si>
  <si>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</si>
  <si>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</si>
  <si>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</si>
  <si>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</si>
  <si>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</si>
  <si>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</si>
  <si>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</si>
  <si>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</si>
  <si>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</si>
  <si>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</si>
  <si>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</si>
  <si>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</si>
  <si>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</si>
  <si>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</si>
  <si>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</si>
  <si>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</si>
  <si>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</si>
  <si>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</si>
  <si>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</si>
  <si>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</si>
  <si>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</si>
  <si>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</si>
  <si>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</si>
  <si>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</si>
  <si>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</si>
  <si>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</si>
  <si>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</si>
  <si>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</si>
  <si>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</si>
  <si>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</si>
  <si>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</si>
  <si>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</si>
  <si>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</si>
  <si>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</si>
  <si>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</si>
  <si>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</si>
  <si>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</si>
  <si>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</si>
  <si>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</si>
  <si>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</si>
  <si>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</si>
  <si>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</si>
  <si>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</si>
  <si>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</si>
  <si>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</si>
  <si>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</si>
  <si>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</si>
  <si>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</si>
  <si>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</si>
  <si>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</si>
  <si>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</si>
  <si>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</si>
  <si>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</si>
  <si>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</si>
  <si>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</si>
  <si>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</si>
  <si>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</si>
  <si>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</si>
  <si>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</si>
  <si>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</si>
  <si>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</si>
  <si>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</si>
  <si>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</si>
  <si>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</si>
  <si>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</si>
  <si>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</si>
  <si>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</si>
  <si>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</si>
  <si>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</si>
  <si>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</si>
  <si>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</si>
  <si>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</si>
  <si>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</si>
  <si>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</si>
  <si>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</si>
  <si>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</si>
  <si>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</si>
  <si>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</si>
  <si>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</si>
  <si>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</si>
  <si>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</si>
  <si>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</si>
  <si>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</si>
  <si>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</si>
  <si>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</si>
  <si>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</si>
  <si>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</si>
  <si>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</si>
  <si>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</si>
  <si>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</si>
  <si>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</si>
  <si>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</si>
  <si>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</si>
  <si>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</si>
  <si>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</si>
  <si>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</si>
  <si>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</si>
  <si>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</si>
  <si>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</si>
  <si>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</si>
  <si>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</si>
  <si>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</si>
  <si>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</si>
  <si>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</si>
  <si>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</si>
  <si>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</si>
  <si>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</si>
  <si>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</si>
  <si>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</si>
  <si>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</si>
  <si>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</si>
  <si>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</si>
  <si>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</si>
  <si>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</si>
  <si>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</si>
  <si>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</si>
  <si>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</si>
  <si>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</si>
  <si>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</si>
  <si>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</si>
  <si>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</si>
  <si>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</si>
  <si>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</si>
  <si>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</si>
  <si>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</si>
  <si>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</si>
  <si>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</si>
  <si>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</si>
  <si>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</si>
  <si>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</si>
  <si>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</si>
  <si>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</si>
  <si>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</si>
  <si>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</si>
  <si>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</si>
  <si>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</si>
  <si>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</si>
  <si>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</si>
  <si>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</si>
  <si>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</si>
  <si>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</si>
  <si>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</si>
  <si>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</si>
  <si>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</si>
  <si>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</si>
  <si>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</si>
  <si>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</si>
  <si>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</si>
  <si>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</si>
  <si>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</si>
  <si>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</si>
  <si>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</si>
  <si>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</si>
  <si>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</si>
  <si>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</si>
  <si>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</si>
  <si>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</si>
  <si>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</si>
  <si>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</si>
  <si>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</si>
  <si>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</si>
  <si>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</si>
  <si>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</si>
  <si>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</si>
  <si>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</si>
  <si>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</si>
  <si>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</si>
  <si>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</si>
  <si>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</si>
  <si>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</si>
  <si>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</si>
  <si>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</si>
  <si>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</si>
  <si>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</si>
  <si>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</si>
  <si>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</si>
  <si>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</si>
  <si>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</si>
  <si>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</si>
  <si>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</si>
  <si>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</si>
  <si>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</si>
  <si>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</si>
  <si>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</si>
  <si>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</si>
  <si>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</si>
  <si>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</si>
  <si>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</si>
  <si>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</si>
  <si>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</si>
  <si>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</si>
  <si>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</si>
  <si>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</si>
  <si>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</si>
  <si>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</si>
  <si>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</si>
  <si>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</si>
  <si>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</si>
  <si>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</si>
  <si>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</si>
  <si>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</si>
  <si>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</si>
  <si>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</si>
  <si>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</si>
  <si>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</si>
  <si>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</si>
  <si>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</si>
  <si>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</si>
  <si>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</si>
  <si>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</si>
  <si>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</si>
  <si>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</si>
  <si>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</si>
  <si>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</si>
  <si>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</si>
  <si>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</si>
  <si>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</si>
  <si>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</si>
  <si>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</si>
  <si>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</si>
  <si>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</si>
  <si>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</si>
  <si>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</si>
  <si>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</si>
  <si>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</si>
  <si>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</si>
  <si>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</si>
  <si>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</si>
  <si>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</si>
  <si>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</si>
  <si>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</si>
  <si>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</si>
  <si>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</si>
  <si>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</si>
  <si>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</si>
  <si>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</si>
  <si>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</si>
  <si>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</si>
  <si>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</si>
  <si>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</si>
  <si>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</si>
  <si>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</si>
  <si>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</si>
  <si>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</si>
  <si>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</si>
  <si>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</si>
  <si>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</si>
  <si>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</si>
  <si>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</si>
  <si>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</si>
  <si>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</si>
  <si>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</si>
  <si>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</si>
  <si>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</si>
  <si>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</si>
  <si>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</si>
  <si>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</si>
  <si>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</si>
  <si>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</si>
  <si>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</si>
  <si>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</si>
  <si>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</si>
  <si>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</si>
  <si>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</si>
  <si>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</si>
  <si>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</si>
  <si>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</si>
  <si>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</si>
  <si>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</si>
  <si>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</si>
  <si>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</si>
  <si>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</si>
  <si>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</si>
  <si>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</si>
  <si>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</si>
  <si>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</si>
  <si>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</si>
  <si>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</si>
  <si>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</si>
  <si>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</si>
  <si>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</si>
  <si>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</si>
  <si>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</si>
  <si>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</si>
  <si>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</si>
  <si>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</si>
  <si>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</si>
  <si>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</si>
  <si>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</si>
  <si>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</si>
  <si>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</si>
  <si>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</si>
  <si>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</si>
  <si>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</si>
  <si>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</si>
  <si>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</si>
  <si>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</si>
  <si>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</si>
  <si>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</si>
  <si>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</si>
  <si>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</si>
  <si>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</si>
  <si>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</si>
  <si>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</si>
  <si>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</si>
  <si>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</si>
  <si>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</si>
  <si>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</si>
  <si>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</si>
  <si>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</si>
  <si>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</si>
  <si>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</si>
  <si>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</si>
  <si>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</si>
  <si>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</si>
  <si>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</si>
  <si>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</si>
  <si>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</si>
  <si>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</si>
  <si>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</si>
  <si>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</si>
  <si>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</si>
  <si>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</si>
  <si>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</si>
  <si>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</si>
  <si>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</si>
  <si>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</si>
  <si>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</si>
  <si>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</si>
  <si>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</si>
  <si>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</si>
  <si>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</si>
  <si>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</si>
  <si>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</si>
  <si>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</si>
  <si>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</si>
  <si>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</si>
  <si>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</si>
  <si>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</si>
  <si>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</si>
  <si>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</si>
  <si>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</si>
  <si>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</si>
  <si>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</si>
  <si>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</si>
  <si>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</si>
  <si>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</si>
  <si>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</si>
  <si>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</si>
  <si>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</si>
  <si>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</si>
  <si>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</si>
  <si>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</si>
  <si>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</si>
  <si>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</si>
  <si>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</si>
  <si>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</si>
  <si>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</si>
  <si>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</si>
  <si>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</si>
  <si>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</si>
  <si>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</si>
  <si>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</si>
  <si>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</si>
  <si>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</si>
  <si>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</si>
  <si>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</si>
  <si>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</si>
  <si>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</si>
  <si>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</si>
  <si>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</si>
  <si>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</si>
  <si>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</si>
  <si>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</si>
  <si>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</si>
  <si>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</si>
  <si>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</si>
  <si>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</si>
  <si>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</si>
  <si>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</si>
  <si>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</si>
  <si>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</si>
  <si>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</si>
  <si>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</si>
  <si>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</si>
  <si>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</si>
  <si>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</si>
  <si>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</si>
  <si>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</si>
  <si>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</si>
  <si>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</si>
  <si>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</si>
  <si>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</si>
  <si>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</si>
  <si>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</si>
  <si>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</si>
  <si>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</si>
  <si>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</si>
  <si>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</si>
  <si>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</si>
  <si>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</si>
  <si>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</si>
  <si>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</si>
  <si>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</si>
  <si>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</si>
  <si>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</si>
  <si>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</si>
  <si>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</si>
  <si>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</si>
  <si>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</si>
  <si>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</si>
  <si>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</si>
  <si>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</si>
  <si>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</si>
  <si>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</si>
  <si>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</si>
  <si>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</si>
  <si>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</si>
  <si>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</si>
  <si>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</si>
  <si>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</si>
  <si>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</si>
  <si>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</si>
  <si>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</si>
  <si>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</si>
  <si>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</si>
  <si>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</si>
  <si>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</si>
  <si>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</si>
  <si>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</si>
  <si>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</si>
  <si>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</si>
  <si>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</si>
  <si>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</si>
  <si>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</si>
  <si>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</si>
  <si>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</si>
  <si>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</si>
  <si>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</si>
  <si>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</si>
  <si>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</si>
  <si>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</si>
  <si>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</si>
  <si>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</si>
  <si>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</si>
  <si>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</si>
  <si>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</si>
  <si>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</si>
  <si>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</si>
  <si>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</si>
  <si>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</si>
  <si>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</si>
  <si>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</si>
  <si>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</si>
  <si>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</si>
  <si>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</si>
  <si>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</si>
  <si>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</si>
  <si>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</si>
  <si>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</si>
  <si>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</si>
  <si>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</si>
  <si>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</si>
  <si>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</si>
  <si>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</si>
  <si>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</si>
  <si>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</si>
  <si>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</si>
  <si>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</si>
  <si>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</si>
  <si>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</si>
  <si>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</si>
  <si>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</si>
  <si>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</si>
  <si>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</si>
  <si>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</si>
  <si>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</si>
  <si>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</si>
  <si>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</si>
  <si>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</si>
  <si>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</si>
  <si>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</si>
  <si>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</si>
  <si>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</si>
  <si>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</si>
  <si>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</si>
  <si>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</si>
  <si>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</si>
  <si>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</si>
  <si>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</si>
  <si>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</si>
  <si>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</si>
  <si>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</si>
  <si>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</si>
  <si>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</si>
  <si>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</si>
  <si>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</si>
  <si>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</si>
  <si>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</si>
  <si>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</si>
  <si>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</si>
  <si>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</si>
  <si>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</si>
  <si>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</si>
  <si>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</si>
  <si>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</si>
  <si>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</si>
  <si>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</si>
  <si>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</si>
  <si>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</si>
  <si>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</si>
  <si>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</si>
  <si>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</si>
  <si>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</si>
  <si>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</si>
  <si>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</si>
  <si>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</si>
  <si>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</si>
  <si>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</si>
  <si>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</si>
  <si>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</si>
  <si>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</si>
  <si>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</si>
  <si>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</si>
  <si>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</si>
  <si>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</si>
  <si>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</si>
  <si>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</si>
  <si>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</si>
  <si>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</si>
  <si>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</si>
  <si>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</si>
  <si>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</si>
  <si>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</si>
  <si>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</si>
  <si>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</si>
  <si>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</si>
  <si>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</si>
  <si>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</si>
  <si>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</si>
  <si>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</si>
  <si>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</si>
  <si>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</si>
  <si>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</si>
  <si>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</si>
  <si>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</si>
  <si>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</si>
  <si>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</si>
  <si>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</si>
  <si>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</si>
  <si>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</si>
  <si>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</si>
  <si>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</si>
  <si>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</si>
  <si>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</si>
  <si>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</si>
  <si>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</si>
  <si>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</si>
  <si>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</si>
  <si>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</si>
  <si>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</si>
  <si>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</si>
  <si>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</si>
  <si>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</si>
  <si>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</si>
  <si>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</si>
  <si>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</si>
  <si>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</si>
  <si>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</si>
  <si>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</si>
  <si>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</si>
  <si>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</si>
  <si>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</si>
  <si>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</si>
  <si>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</si>
  <si>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</si>
  <si>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</si>
  <si>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</si>
  <si>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</si>
  <si>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</si>
  <si>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</si>
  <si>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</si>
  <si>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</si>
  <si>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</si>
  <si>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</si>
  <si>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</si>
  <si>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</si>
  <si>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</si>
  <si>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</si>
  <si>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</si>
  <si>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</si>
  <si>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</si>
  <si>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</si>
  <si>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</si>
  <si>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</si>
  <si>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</si>
  <si>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</si>
  <si>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</si>
  <si>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</si>
  <si>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</si>
  <si>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</si>
  <si>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</si>
  <si>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</si>
  <si>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</si>
  <si>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</si>
  <si>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</si>
  <si>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</si>
  <si>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</si>
  <si>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</si>
  <si>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</si>
  <si>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</si>
  <si>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</si>
  <si>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</si>
  <si>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</si>
  <si>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</si>
  <si>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</si>
  <si>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</si>
  <si>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</si>
  <si>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</si>
  <si>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</si>
  <si>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</si>
  <si>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</si>
  <si>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</si>
  <si>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</si>
  <si>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</si>
  <si>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</si>
  <si>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</si>
  <si>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</si>
  <si>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</si>
  <si>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</si>
  <si>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</si>
  <si>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</si>
  <si>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</si>
  <si>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</si>
  <si>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</si>
  <si>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</si>
  <si>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</si>
  <si>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</si>
  <si>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</si>
  <si>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</si>
  <si>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</si>
  <si>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</si>
  <si>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</si>
  <si>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</si>
  <si>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</si>
  <si>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</si>
  <si>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</si>
  <si>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</si>
  <si>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</si>
  <si>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</si>
  <si>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</si>
  <si>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</si>
  <si>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</si>
  <si>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</si>
  <si>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</si>
  <si>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</si>
  <si>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</si>
  <si>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</si>
  <si>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</si>
  <si>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</si>
  <si>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</si>
  <si>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</si>
  <si>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</si>
  <si>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</si>
  <si>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</si>
  <si>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</si>
  <si>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</si>
  <si>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</si>
  <si>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</si>
  <si>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</si>
  <si>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</si>
  <si>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</si>
  <si>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</si>
  <si>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</si>
  <si>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</si>
  <si>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</si>
  <si>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</si>
  <si>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</si>
  <si>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</si>
  <si>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</si>
  <si>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</si>
  <si>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</si>
  <si>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</si>
  <si>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</si>
  <si>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</si>
  <si>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</si>
  <si>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</si>
  <si>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</si>
  <si>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</si>
  <si>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</si>
  <si>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</si>
  <si>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</si>
  <si>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</si>
  <si>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</si>
  <si>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</si>
  <si>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</si>
  <si>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</si>
  <si>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</si>
  <si>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</si>
  <si>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</si>
  <si>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</si>
  <si>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</si>
  <si>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</si>
  <si>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</si>
  <si>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</si>
  <si>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</si>
  <si>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</si>
  <si>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</si>
  <si>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</si>
  <si>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</si>
  <si>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</si>
  <si>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</si>
  <si>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</si>
  <si>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</si>
  <si>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</si>
  <si>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</si>
  <si>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</si>
  <si>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</si>
  <si>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</si>
  <si>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</si>
  <si>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</si>
  <si>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</si>
  <si>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</si>
  <si>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</si>
  <si>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</si>
  <si>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</si>
  <si>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</si>
  <si>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</si>
  <si>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</si>
  <si>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</si>
  <si>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</si>
  <si>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</si>
  <si>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</si>
  <si>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</si>
  <si>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</si>
  <si>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</si>
  <si>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</si>
  <si>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</si>
  <si>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</si>
  <si>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</si>
  <si>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</si>
  <si>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</si>
  <si>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</si>
  <si>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</si>
  <si>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</si>
  <si>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</si>
  <si>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</si>
  <si>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</si>
  <si>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</si>
  <si>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</si>
  <si>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</si>
  <si>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</si>
  <si>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</si>
  <si>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</si>
  <si>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</si>
  <si>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</si>
  <si>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</si>
  <si>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</si>
  <si>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</si>
  <si>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</si>
  <si>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</si>
  <si>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</si>
  <si>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</si>
  <si>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</si>
  <si>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</si>
  <si>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</si>
  <si>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</si>
  <si>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</si>
  <si>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</si>
  <si>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</si>
  <si>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</si>
  <si>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</si>
  <si>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</si>
  <si>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</si>
  <si>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</si>
  <si>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</si>
  <si>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</si>
  <si>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</si>
  <si>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</si>
  <si>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</si>
  <si>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</si>
  <si>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</si>
  <si>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</si>
  <si>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</si>
  <si>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</si>
  <si>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</si>
  <si>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</si>
  <si>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</si>
  <si>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</si>
  <si>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</si>
  <si>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</si>
  <si>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</si>
  <si>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</si>
  <si>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</si>
  <si>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</si>
  <si>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</si>
  <si>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</si>
  <si>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</si>
  <si>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</si>
  <si>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</si>
  <si>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</si>
  <si>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</si>
  <si>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</si>
  <si>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</si>
  <si>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</si>
  <si>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</si>
  <si>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</si>
  <si>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</si>
  <si>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</si>
  <si>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</si>
  <si>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</si>
  <si>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</si>
  <si>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</si>
  <si>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</si>
  <si>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</si>
  <si>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</si>
  <si>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</si>
  <si>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</si>
  <si>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</si>
  <si>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</si>
  <si>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</si>
  <si>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</si>
  <si>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</si>
  <si>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</si>
  <si>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</si>
  <si>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</si>
  <si>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</si>
  <si>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</si>
  <si>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</si>
  <si>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</si>
  <si>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</si>
  <si>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</si>
  <si>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</si>
  <si>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</si>
  <si>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</si>
  <si>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</si>
  <si>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</si>
  <si>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</si>
  <si>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</si>
  <si>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</si>
  <si>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</si>
  <si>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</si>
  <si>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</si>
  <si>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</si>
  <si>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</si>
  <si>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</si>
  <si>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</si>
  <si>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</si>
  <si>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</si>
  <si>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</si>
  <si>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</si>
  <si>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</si>
  <si>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</si>
  <si>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</si>
  <si>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</si>
  <si>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</si>
  <si>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</si>
  <si>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</si>
  <si>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</si>
  <si>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</si>
  <si>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</si>
  <si>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</si>
  <si>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</si>
  <si>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</si>
  <si>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</si>
  <si>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</si>
  <si>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</si>
  <si>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</si>
  <si>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</si>
  <si>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</si>
  <si>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</si>
  <si>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</si>
  <si>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</si>
  <si>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</si>
  <si>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</si>
  <si>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</si>
  <si>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</si>
  <si>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</si>
  <si>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</si>
  <si>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</si>
  <si>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</si>
  <si>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</si>
  <si>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</si>
  <si>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</si>
  <si>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</si>
  <si>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</si>
  <si>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</si>
  <si>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</si>
  <si>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</si>
  <si>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</si>
  <si>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</si>
  <si>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</si>
  <si>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</si>
  <si>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</si>
  <si>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</si>
  <si>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</si>
  <si>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</si>
  <si>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</si>
  <si>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</si>
  <si>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</si>
  <si>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</si>
  <si>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</si>
  <si>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</si>
  <si>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</si>
  <si>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</si>
  <si>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</si>
  <si>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</si>
  <si>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</si>
  <si>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</si>
  <si>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</si>
  <si>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</si>
  <si>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</si>
  <si>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</si>
  <si>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</si>
  <si>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</si>
  <si>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</si>
  <si>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</si>
  <si>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</si>
  <si>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</si>
  <si>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</si>
  <si>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</si>
  <si>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</si>
  <si>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</si>
  <si>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</si>
  <si>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</si>
  <si>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</si>
  <si>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</si>
  <si>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</si>
  <si>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</si>
  <si>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</si>
  <si>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</si>
  <si>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</si>
  <si>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</si>
  <si>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</si>
  <si>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</si>
  <si>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</si>
  <si>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</si>
  <si>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</si>
  <si>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</si>
  <si>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</si>
  <si>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</si>
  <si>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</si>
  <si>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</si>
  <si>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</si>
  <si>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</si>
  <si>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</si>
  <si>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</si>
  <si>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</si>
  <si>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</si>
  <si>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</si>
  <si>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</si>
  <si>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</si>
  <si>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</si>
  <si>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</si>
  <si>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</si>
  <si>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</si>
  <si>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</si>
  <si>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</si>
  <si>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</si>
  <si>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</si>
  <si>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</si>
  <si>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</si>
  <si>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</si>
  <si>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</si>
  <si>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</si>
  <si>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</si>
  <si>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</si>
  <si>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</si>
  <si>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</si>
  <si>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</si>
  <si>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</si>
  <si>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</si>
  <si>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</si>
  <si>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</si>
  <si>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</si>
  <si>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</si>
  <si>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</si>
  <si>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</si>
  <si>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</si>
  <si>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</si>
  <si>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</si>
  <si>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</si>
  <si>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</si>
  <si>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</si>
  <si>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</si>
  <si>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</si>
  <si>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</si>
  <si>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</si>
  <si>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</si>
  <si>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</si>
  <si>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</si>
  <si>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</si>
  <si>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</si>
  <si>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</si>
  <si>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</si>
  <si>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</si>
  <si>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</si>
  <si>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</si>
  <si>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</si>
  <si>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</si>
  <si>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</si>
  <si>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</si>
  <si>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</si>
  <si>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</si>
  <si>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</si>
  <si>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</si>
  <si>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</si>
  <si>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</si>
  <si>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</si>
  <si>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</si>
  <si>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</si>
  <si>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</si>
  <si>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</si>
  <si>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</si>
  <si>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</si>
  <si>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</si>
  <si>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</si>
  <si>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</si>
  <si>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</si>
  <si>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</si>
  <si>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</si>
  <si>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</si>
  <si>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</si>
  <si>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</si>
  <si>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</si>
  <si>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</si>
  <si>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</si>
  <si>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</si>
  <si>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</si>
  <si>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</si>
  <si>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</si>
  <si>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</si>
  <si>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</si>
  <si>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</si>
  <si>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</si>
  <si>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</si>
  <si>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</si>
  <si>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</si>
  <si>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</si>
  <si>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</si>
  <si>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</si>
  <si>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</si>
  <si>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</si>
  <si>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</si>
  <si>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</si>
  <si>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</si>
  <si>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</si>
  <si>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</si>
  <si>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</si>
  <si>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</si>
  <si>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</si>
  <si>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</si>
  <si>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</si>
  <si>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</si>
  <si>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</si>
  <si>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</si>
  <si>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</si>
  <si>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</si>
  <si>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</si>
  <si>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</si>
  <si>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</si>
  <si>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</si>
  <si>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</si>
  <si>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</si>
  <si>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</si>
  <si>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</si>
  <si>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</si>
  <si>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</si>
  <si>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</si>
  <si>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</si>
  <si>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</si>
  <si>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</si>
  <si>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</si>
  <si>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</si>
  <si>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</si>
  <si>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</si>
  <si>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</si>
  <si>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</si>
  <si>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</si>
  <si>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</si>
  <si>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</si>
  <si>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</si>
  <si>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</si>
  <si>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</si>
  <si>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</si>
  <si>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</si>
  <si>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</si>
  <si>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</si>
  <si>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</si>
  <si>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</si>
  <si>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</si>
  <si>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</si>
  <si>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</si>
  <si>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</si>
  <si>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</si>
  <si>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</si>
  <si>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</si>
  <si>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</si>
  <si>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</si>
  <si>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</si>
  <si>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</si>
  <si>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</si>
  <si>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</si>
  <si>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</si>
  <si>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</si>
  <si>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</si>
  <si>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</si>
  <si>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</si>
  <si>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</si>
  <si>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</si>
  <si>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</si>
  <si>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</si>
  <si>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</si>
  <si>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</si>
  <si>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</si>
  <si>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</si>
  <si>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</si>
  <si>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</si>
  <si>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</si>
  <si>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</si>
  <si>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</si>
  <si>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</si>
  <si>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</si>
  <si>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</si>
  <si>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</si>
  <si>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</si>
  <si>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</si>
  <si>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</si>
  <si>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</si>
  <si>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</si>
  <si>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</si>
  <si>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</si>
  <si>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</si>
  <si>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</si>
  <si>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</si>
  <si>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</si>
  <si>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</si>
  <si>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</si>
  <si>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</si>
  <si>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</si>
  <si>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</si>
  <si>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</si>
  <si>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</si>
  <si>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</si>
  <si>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</si>
  <si>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</si>
  <si>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</si>
  <si>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</si>
  <si>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</si>
  <si>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</si>
  <si>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</si>
  <si>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</si>
  <si>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</si>
  <si>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</si>
  <si>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</si>
  <si>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</si>
  <si>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</si>
  <si>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</si>
  <si>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</si>
  <si>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</si>
  <si>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</si>
  <si>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</si>
  <si>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</si>
  <si>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</si>
  <si>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</si>
  <si>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</si>
  <si>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</si>
  <si>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</si>
  <si>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</si>
  <si>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</si>
  <si>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</si>
  <si>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</si>
  <si>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</si>
  <si>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</si>
  <si>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</si>
  <si>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</si>
  <si>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</si>
  <si>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</si>
  <si>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</si>
  <si>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</si>
  <si>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</si>
  <si>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</si>
  <si>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</si>
  <si>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</si>
  <si>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</si>
  <si>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</si>
  <si>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</si>
  <si>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</si>
  <si>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</si>
  <si>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</si>
  <si>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</si>
  <si>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</si>
  <si>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</si>
  <si>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</si>
  <si>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</si>
  <si>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</si>
  <si>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</si>
  <si>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</si>
  <si>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</si>
  <si>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</si>
  <si>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</si>
  <si>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</si>
  <si>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</si>
  <si>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</si>
  <si>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</si>
  <si>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</si>
  <si>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</si>
  <si>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</si>
  <si>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</si>
  <si>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</si>
  <si>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</si>
  <si>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</si>
  <si>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</si>
  <si>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</si>
  <si>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</si>
  <si>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</si>
  <si>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</si>
  <si>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</si>
  <si>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</si>
  <si>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</si>
  <si>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</si>
  <si>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</si>
  <si>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</si>
  <si>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</si>
  <si>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</si>
  <si>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</si>
  <si>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</si>
  <si>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</si>
  <si>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</si>
  <si>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</si>
  <si>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</si>
  <si>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</si>
  <si>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</si>
  <si>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</si>
  <si>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</si>
  <si>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</si>
  <si>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</si>
  <si>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</si>
  <si>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</si>
  <si>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</si>
  <si>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</si>
  <si>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</si>
  <si>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</si>
  <si>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</si>
  <si>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</si>
  <si>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</si>
  <si>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</si>
  <si>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</si>
  <si>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</si>
  <si>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</si>
  <si>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</si>
  <si>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</si>
  <si>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</si>
  <si>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</si>
  <si>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</si>
  <si>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</si>
  <si>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</si>
  <si>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</si>
  <si>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</si>
  <si>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</si>
  <si>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</si>
  <si>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</si>
  <si>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</si>
  <si>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</si>
  <si>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</si>
  <si>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</si>
  <si>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</si>
  <si>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</si>
  <si>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</si>
  <si>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</si>
  <si>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</si>
  <si>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</si>
  <si>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</si>
  <si>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</si>
  <si>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</si>
  <si>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</si>
  <si>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</si>
  <si>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</si>
  <si>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</si>
  <si>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</si>
  <si>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</si>
  <si>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</si>
  <si>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</si>
  <si>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</si>
  <si>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</si>
  <si>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</si>
  <si>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</si>
  <si>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</si>
  <si>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</si>
  <si>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</si>
  <si>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</si>
  <si>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</si>
  <si>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</si>
  <si>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</si>
  <si>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</si>
  <si>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</si>
  <si>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</si>
  <si>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</si>
  <si>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</si>
  <si>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</si>
  <si>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</si>
  <si>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</si>
  <si>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</si>
  <si>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</si>
  <si>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</si>
  <si>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</si>
  <si>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</si>
  <si>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</si>
  <si>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</si>
  <si>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</si>
  <si>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</si>
  <si>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</si>
  <si>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</si>
  <si>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</si>
  <si>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</si>
  <si>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</si>
  <si>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</si>
  <si>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</si>
  <si>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</si>
  <si>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</si>
  <si>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</si>
  <si>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</si>
  <si>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</si>
  <si>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</si>
  <si>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</si>
  <si>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</si>
  <si>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</si>
  <si>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</si>
  <si>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</si>
  <si>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</si>
  <si>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</si>
  <si>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</si>
  <si>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</si>
  <si>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</si>
  <si>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</si>
  <si>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</si>
  <si>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</si>
  <si>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</si>
  <si>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</si>
  <si>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</si>
  <si>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</si>
  <si>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</si>
  <si>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</si>
  <si>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</si>
  <si>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</si>
  <si>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</si>
  <si>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</si>
  <si>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</si>
  <si>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</si>
  <si>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</si>
  <si>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</si>
  <si>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</si>
  <si>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</si>
  <si>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</si>
  <si>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</si>
  <si>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</si>
  <si>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</si>
  <si>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</si>
  <si>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</si>
  <si>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</si>
  <si>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</si>
  <si>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</si>
  <si>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</si>
  <si>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</si>
  <si>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</si>
  <si>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</si>
  <si>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</si>
  <si>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</si>
  <si>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</si>
  <si>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</si>
  <si>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</si>
  <si>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</si>
  <si>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</si>
  <si>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</si>
  <si>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</si>
  <si>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</si>
  <si>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</si>
  <si>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</si>
  <si>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</si>
  <si>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</si>
  <si>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</si>
  <si>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</si>
  <si>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</si>
  <si>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</si>
  <si>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</si>
  <si>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</si>
  <si>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</si>
  <si>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</si>
  <si>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</si>
  <si>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</si>
  <si>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</si>
  <si>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</si>
  <si>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</si>
  <si>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</si>
  <si>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</si>
  <si>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</si>
  <si>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</si>
  <si>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</si>
  <si>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</si>
  <si>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</si>
  <si>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</si>
  <si>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</si>
  <si>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</si>
  <si>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</si>
  <si>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</si>
  <si>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</si>
  <si>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</si>
  <si>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</si>
  <si>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</si>
  <si>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</si>
  <si>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</si>
  <si>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</si>
  <si>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</si>
  <si>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</si>
  <si>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</si>
  <si>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</si>
  <si>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</si>
  <si>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</si>
  <si>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</si>
  <si>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</si>
  <si>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</si>
  <si>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</si>
  <si>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</si>
  <si>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</si>
  <si>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</si>
  <si>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</si>
  <si>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</si>
  <si>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</si>
  <si>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</si>
  <si>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</si>
  <si>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</si>
  <si>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</si>
  <si>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</si>
  <si>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</si>
  <si>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</si>
  <si>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</si>
  <si>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</si>
  <si>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</si>
  <si>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</si>
  <si>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</si>
  <si>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</si>
  <si>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</si>
  <si>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</si>
  <si>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</si>
  <si>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</si>
  <si>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</si>
  <si>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</si>
  <si>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</si>
  <si>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</si>
  <si>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</si>
  <si>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</si>
  <si>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</si>
  <si>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</si>
  <si>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</si>
  <si>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</si>
  <si>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</si>
  <si>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</si>
  <si>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</si>
  <si>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</si>
  <si>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</si>
  <si>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</si>
  <si>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</si>
  <si>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</si>
  <si>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</si>
  <si>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</si>
  <si>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</si>
  <si>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</si>
  <si>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</si>
  <si>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</si>
  <si>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</si>
  <si>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</si>
  <si>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</si>
  <si>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</si>
  <si>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</si>
  <si>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</si>
  <si>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</si>
  <si>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</si>
  <si>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</si>
  <si>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</si>
  <si>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</si>
  <si>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</si>
  <si>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</si>
  <si>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</si>
  <si>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</si>
  <si>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</si>
  <si>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</si>
  <si>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</si>
  <si>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</si>
  <si>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</si>
  <si>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</si>
  <si>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</si>
  <si>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</si>
  <si>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</si>
  <si>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</si>
  <si>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</si>
  <si>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</si>
  <si>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</si>
  <si>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</si>
  <si>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</si>
  <si>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</si>
  <si>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</si>
  <si>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</si>
  <si>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</si>
  <si>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</si>
  <si>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</si>
  <si>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</si>
  <si>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</si>
  <si>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</si>
  <si>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</si>
  <si>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</si>
  <si>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</si>
  <si>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</si>
  <si>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</si>
  <si>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</si>
  <si>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</si>
  <si>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</si>
  <si>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</si>
  <si>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</si>
  <si>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</si>
  <si>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</si>
  <si>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</si>
  <si>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</si>
  <si>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</si>
  <si>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</si>
  <si>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</si>
  <si>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</si>
  <si>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</si>
  <si>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</si>
  <si>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</si>
  <si>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</si>
  <si>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</si>
  <si>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</si>
  <si>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</si>
  <si>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</si>
  <si>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</si>
  <si>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</si>
  <si>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</si>
  <si>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</si>
  <si>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</si>
  <si>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</si>
  <si>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</si>
  <si>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</si>
  <si>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</si>
  <si>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</si>
  <si>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</si>
  <si>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</si>
  <si>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</si>
  <si>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</si>
  <si>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</si>
  <si>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</si>
  <si>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</si>
  <si>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</si>
  <si>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</si>
  <si>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</si>
  <si>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</si>
  <si>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</si>
  <si>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</si>
  <si>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</si>
  <si>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</si>
  <si>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</si>
  <si>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</si>
  <si>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</si>
  <si>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</si>
  <si>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</si>
  <si>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</si>
  <si>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</si>
  <si>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</si>
  <si>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</si>
  <si>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</si>
  <si>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</si>
  <si>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</si>
  <si>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</si>
  <si>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</si>
  <si>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</si>
  <si>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</si>
  <si>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</si>
  <si>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</si>
  <si>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</si>
  <si>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</si>
  <si>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</si>
  <si>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</si>
  <si>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</si>
  <si>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</si>
  <si>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</si>
  <si>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</si>
  <si>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</si>
  <si>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</si>
  <si>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</si>
  <si>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</si>
  <si>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</si>
  <si>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</si>
  <si>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</si>
  <si>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</si>
  <si>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</si>
  <si>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</si>
  <si>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</si>
  <si>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</si>
  <si>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</si>
  <si>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</si>
  <si>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</si>
  <si>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</si>
  <si>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</si>
  <si>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</si>
  <si>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</si>
  <si>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</si>
  <si>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</si>
  <si>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</si>
  <si>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</si>
  <si>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</si>
  <si>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</si>
  <si>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</si>
  <si>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</si>
  <si>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</si>
  <si>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</si>
  <si>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</si>
  <si>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</si>
  <si>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</si>
  <si>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</si>
  <si>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</si>
  <si>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</si>
  <si>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</si>
  <si>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</si>
  <si>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</si>
  <si>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</si>
  <si>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</si>
  <si>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</si>
  <si>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</si>
  <si>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</si>
  <si>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</si>
  <si>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</si>
  <si>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</si>
  <si>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</si>
  <si>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</si>
  <si>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</si>
  <si>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</si>
  <si>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</si>
  <si>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</si>
  <si>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</si>
  <si>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</si>
  <si>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</si>
  <si>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</si>
  <si>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</si>
  <si>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</si>
  <si>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</si>
  <si>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</si>
  <si>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</si>
  <si>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</si>
  <si>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</si>
  <si>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</si>
  <si>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</si>
  <si>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</si>
  <si>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</si>
  <si>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</si>
  <si>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</si>
  <si>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</si>
  <si>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</si>
  <si>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</si>
  <si>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</si>
  <si>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</si>
  <si>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</si>
  <si>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</si>
  <si>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</si>
  <si>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</si>
  <si>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</si>
  <si>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</si>
  <si>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</si>
  <si>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</si>
  <si>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</si>
  <si>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</si>
  <si>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</si>
  <si>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</si>
  <si>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</si>
  <si>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</si>
  <si>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</si>
  <si>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</si>
  <si>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</si>
  <si>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</si>
  <si>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</si>
  <si>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</si>
  <si>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</si>
  <si>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</si>
  <si>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</si>
  <si>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</si>
  <si>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</si>
  <si>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</si>
  <si>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</si>
  <si>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</si>
  <si>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</si>
  <si>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</si>
  <si>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</si>
  <si>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</si>
  <si>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</si>
  <si>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</si>
  <si>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</si>
  <si>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</si>
  <si>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</si>
  <si>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</si>
  <si>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</si>
  <si>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</si>
  <si>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</si>
  <si>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</si>
  <si>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</si>
  <si>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</si>
  <si>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</si>
  <si>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</si>
  <si>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</si>
  <si>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</si>
  <si>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</si>
  <si>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</si>
  <si>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</si>
  <si>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</si>
  <si>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</si>
  <si>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</si>
  <si>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</si>
  <si>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</si>
  <si>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</si>
  <si>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</si>
  <si>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</si>
  <si>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</si>
  <si>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</si>
  <si>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</si>
  <si>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</si>
  <si>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</si>
  <si>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</si>
  <si>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</si>
  <si>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</si>
  <si>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</si>
  <si>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</si>
  <si>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</si>
  <si>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</si>
  <si>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</si>
  <si>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</si>
  <si>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</si>
  <si>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</si>
  <si>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</si>
  <si>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</si>
  <si>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</si>
  <si>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</si>
  <si>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</si>
  <si>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</si>
  <si>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</si>
  <si>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</si>
  <si>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</si>
  <si>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</si>
  <si>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</si>
  <si>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</si>
  <si>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</si>
  <si>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</si>
  <si>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</si>
  <si>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</si>
  <si>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</si>
  <si>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</si>
  <si>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</si>
  <si>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</si>
  <si>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</si>
  <si>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</si>
  <si>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</si>
  <si>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</si>
  <si>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</si>
  <si>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</si>
  <si>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</si>
  <si>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</si>
  <si>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</si>
  <si>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</si>
  <si>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</si>
  <si>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</si>
  <si>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</si>
  <si>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</si>
  <si>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</si>
  <si>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</si>
  <si>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</si>
  <si>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</si>
  <si>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</si>
  <si>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</si>
  <si>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</si>
  <si>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</si>
  <si>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</si>
  <si>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</si>
  <si>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</si>
  <si>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</si>
  <si>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</si>
  <si>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</si>
  <si>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</si>
  <si>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</si>
  <si>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</si>
  <si>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</si>
  <si>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</si>
  <si>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</si>
  <si>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</si>
  <si>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</si>
  <si>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</si>
  <si>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</si>
  <si>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</si>
  <si>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</si>
  <si>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</si>
  <si>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</si>
  <si>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</si>
  <si>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</si>
  <si>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</si>
  <si>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</si>
  <si>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</si>
  <si>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</si>
  <si>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</si>
  <si>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</si>
  <si>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</si>
  <si>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</si>
  <si>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</si>
  <si>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</si>
  <si>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</si>
  <si>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</si>
  <si>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</si>
  <si>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</si>
  <si>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</si>
  <si>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</si>
  <si>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</si>
  <si>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</si>
  <si>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</si>
  <si>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</si>
  <si>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</si>
  <si>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</si>
  <si>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</si>
  <si>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</si>
  <si>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</si>
  <si>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</si>
  <si>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</si>
  <si>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</si>
  <si>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</si>
  <si>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</si>
  <si>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</si>
  <si>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</si>
  <si>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</si>
  <si>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</si>
  <si>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</si>
  <si>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</si>
  <si>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</si>
  <si>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</si>
  <si>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</si>
  <si>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</si>
  <si>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</si>
  <si>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</si>
  <si>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</si>
  <si>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</si>
  <si>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</si>
  <si>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</si>
  <si>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</si>
  <si>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</si>
  <si>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</si>
  <si>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</si>
  <si>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</si>
  <si>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</si>
  <si>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</si>
  <si>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</si>
  <si>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</si>
  <si>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</si>
  <si>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</si>
  <si>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</si>
  <si>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</si>
  <si>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</si>
  <si>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</si>
  <si>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</si>
  <si>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</si>
  <si>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</si>
  <si>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</si>
  <si>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</si>
  <si>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</si>
  <si>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</si>
  <si>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</si>
  <si>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</si>
  <si>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</si>
  <si>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</si>
  <si>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</si>
  <si>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</si>
  <si>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</si>
  <si>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</si>
  <si>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</si>
  <si>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</si>
  <si>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</si>
  <si>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</si>
  <si>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</si>
  <si>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</si>
  <si>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</si>
  <si>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</si>
  <si>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</si>
  <si>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</si>
  <si>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</si>
  <si>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</si>
  <si>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</si>
  <si>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</si>
  <si>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</si>
  <si>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</si>
  <si>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</si>
  <si>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</si>
  <si>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</si>
  <si>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</si>
  <si>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</si>
  <si>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</si>
  <si>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</si>
  <si>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</si>
  <si>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</si>
  <si>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</si>
  <si>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</si>
  <si>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</si>
  <si>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</si>
  <si>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</si>
  <si>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</si>
  <si>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</si>
  <si>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</si>
  <si>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</si>
  <si>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</si>
  <si>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</si>
  <si>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</si>
  <si>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</si>
  <si>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</si>
  <si>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</si>
  <si>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</si>
  <si>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</si>
  <si>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</si>
  <si>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</si>
  <si>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</si>
  <si>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</si>
  <si>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</si>
  <si>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</si>
  <si>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</si>
  <si>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</si>
  <si>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</si>
  <si>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</si>
  <si>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</si>
  <si>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</si>
  <si>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</si>
  <si>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</si>
  <si>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</si>
  <si>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</si>
  <si>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</si>
  <si>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</si>
  <si>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</si>
  <si>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</si>
  <si>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</si>
  <si>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</si>
  <si>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</si>
  <si>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</si>
  <si>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</si>
  <si>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</si>
  <si>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</si>
  <si>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</si>
  <si>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</si>
  <si>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</si>
  <si>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</si>
  <si>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</si>
  <si>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</si>
  <si>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</si>
  <si>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</si>
  <si>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</si>
  <si>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</si>
  <si>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</si>
  <si>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</si>
  <si>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</si>
  <si>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</si>
  <si>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</si>
  <si>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</si>
  <si>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</si>
  <si>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</si>
  <si>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</si>
  <si>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</si>
  <si>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</si>
  <si>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</si>
  <si>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</si>
  <si>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</si>
  <si>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</si>
  <si>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</si>
  <si>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</si>
  <si>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</si>
  <si>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</si>
  <si>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</si>
  <si>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</si>
  <si>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</si>
  <si>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</si>
  <si>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</si>
  <si>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</si>
  <si>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</si>
  <si>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</si>
  <si>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</si>
  <si>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</si>
  <si>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</si>
  <si>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</si>
  <si>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</si>
  <si>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</si>
  <si>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</si>
  <si>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</si>
  <si>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</si>
  <si>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</si>
  <si>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</si>
  <si>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</si>
  <si>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</si>
  <si>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</si>
  <si>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</si>
  <si>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</si>
  <si>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</si>
  <si>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</si>
  <si>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</si>
  <si>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</si>
  <si>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</si>
  <si>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</si>
  <si>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</si>
  <si>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</si>
  <si>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</si>
  <si>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</si>
  <si>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</si>
  <si>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</si>
  <si>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</si>
  <si>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</si>
  <si>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</si>
  <si>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</si>
  <si>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</si>
  <si>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</si>
  <si>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</si>
  <si>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</si>
  <si>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</si>
  <si>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</si>
  <si>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</si>
  <si>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</si>
  <si>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</si>
  <si>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</si>
  <si>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</si>
  <si>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</si>
  <si>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</si>
  <si>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</si>
  <si>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</si>
  <si>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</si>
  <si>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</si>
  <si>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</si>
  <si>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</si>
  <si>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</si>
  <si>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</si>
  <si>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</si>
  <si>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</si>
  <si>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</si>
  <si>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</si>
  <si>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</si>
  <si>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</si>
  <si>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</si>
  <si>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</si>
  <si>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</si>
  <si>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</si>
  <si>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</si>
  <si>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</si>
  <si>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</si>
  <si>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</si>
  <si>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</si>
  <si>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</si>
  <si>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</si>
  <si>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</si>
  <si>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</si>
  <si>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</si>
  <si>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</si>
  <si>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</si>
  <si>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</si>
  <si>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</si>
  <si>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</si>
  <si>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</si>
  <si>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</si>
  <si>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</si>
  <si>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</si>
  <si>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</si>
  <si>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</si>
  <si>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</si>
  <si>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</si>
  <si>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</si>
  <si>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</si>
  <si>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</si>
  <si>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</si>
  <si>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</si>
  <si>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</si>
  <si>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</si>
  <si>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</si>
  <si>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</si>
  <si>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</si>
  <si>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</si>
  <si>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</si>
  <si>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</si>
  <si>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</si>
  <si>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</si>
  <si>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</si>
  <si>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</si>
  <si>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</si>
  <si>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</si>
  <si>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</si>
  <si>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</si>
  <si>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</si>
  <si>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</si>
  <si>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</si>
  <si>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</si>
  <si>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</si>
  <si>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</si>
  <si>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</si>
  <si>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</si>
  <si>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</si>
  <si>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</si>
  <si>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</si>
  <si>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</si>
  <si>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</si>
  <si>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</si>
  <si>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</si>
  <si>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</si>
  <si>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</si>
  <si>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</si>
  <si>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</si>
  <si>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</si>
  <si>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</si>
  <si>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</si>
  <si>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</si>
  <si>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</si>
  <si>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</si>
  <si>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</si>
  <si>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</si>
  <si>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</si>
  <si>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</si>
  <si>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</si>
  <si>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</si>
  <si>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</si>
  <si>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</si>
  <si>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</si>
  <si>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</si>
  <si>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</si>
  <si>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</si>
  <si>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</si>
  <si>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</si>
  <si>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</si>
  <si>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</si>
  <si>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</si>
  <si>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</si>
  <si>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</si>
  <si>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</si>
  <si>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</si>
  <si>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</si>
  <si>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</si>
  <si>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</si>
  <si>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</si>
  <si>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</si>
  <si>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</si>
  <si>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</si>
  <si>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</si>
  <si>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</si>
  <si>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</si>
  <si>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</si>
  <si>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</si>
  <si>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</si>
  <si>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</si>
  <si>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</si>
  <si>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</si>
  <si>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</si>
  <si>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</si>
  <si>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</si>
  <si>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</si>
  <si>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</si>
  <si>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</si>
  <si>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</si>
  <si>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</si>
  <si>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</si>
  <si>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</si>
  <si>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</si>
  <si>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</si>
  <si>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</si>
  <si>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</si>
  <si>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</si>
  <si>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</si>
  <si>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</si>
  <si>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</si>
  <si>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</si>
  <si>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</si>
  <si>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</si>
  <si>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</si>
  <si>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</si>
  <si>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</si>
  <si>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</si>
  <si>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</si>
  <si>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</si>
  <si>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</si>
  <si>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</si>
  <si>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</si>
  <si>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</si>
  <si>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</si>
  <si>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</si>
  <si>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</si>
  <si>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</si>
  <si>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</si>
  <si>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</si>
  <si>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</si>
  <si>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</si>
  <si>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</si>
  <si>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</si>
  <si>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</si>
  <si>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</si>
  <si>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</si>
  <si>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</si>
  <si>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</si>
  <si>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</si>
  <si>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</si>
  <si>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</si>
  <si>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</si>
  <si>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</si>
  <si>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</si>
  <si>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</si>
  <si>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</si>
  <si>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</si>
  <si>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</si>
  <si>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</si>
  <si>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</si>
  <si>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</si>
  <si>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</si>
  <si>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</si>
  <si>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</si>
  <si>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</si>
  <si>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</si>
  <si>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</si>
  <si>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</si>
  <si>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</si>
  <si>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</si>
  <si>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</si>
  <si>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</si>
  <si>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</si>
  <si>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</si>
  <si>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</si>
  <si>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</si>
  <si>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</si>
  <si>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</si>
  <si>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</si>
  <si>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</si>
  <si>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</si>
  <si>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</si>
  <si>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</si>
  <si>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</si>
  <si>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</si>
  <si>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</si>
  <si>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</si>
  <si>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</si>
  <si>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</si>
  <si>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</si>
  <si>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</si>
  <si>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</si>
  <si>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</si>
  <si>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</si>
  <si>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</si>
  <si>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</si>
  <si>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</si>
  <si>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</si>
  <si>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</si>
  <si>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</si>
  <si>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</si>
  <si>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</si>
  <si>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</si>
  <si>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</si>
  <si>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</si>
  <si>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</si>
  <si>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</si>
  <si>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</si>
  <si>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</si>
  <si>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</si>
  <si>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</si>
  <si>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</si>
  <si>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</si>
  <si>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</si>
  <si>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</si>
  <si>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</si>
  <si>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</si>
  <si>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</si>
  <si>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</si>
  <si>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</si>
  <si>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</si>
  <si>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</si>
  <si>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</si>
  <si>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</si>
  <si>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</si>
  <si>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</si>
  <si>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</si>
  <si>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</si>
  <si>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</si>
  <si>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</si>
  <si>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</si>
  <si>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</si>
  <si>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</si>
  <si>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</si>
  <si>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</si>
  <si>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</si>
  <si>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</si>
  <si>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</si>
  <si>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</si>
  <si>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</si>
  <si>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</si>
  <si>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</si>
  <si>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</si>
  <si>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</si>
  <si>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</si>
  <si>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</si>
  <si>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</si>
  <si>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</si>
  <si>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</si>
  <si>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</si>
  <si>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</si>
  <si>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</si>
  <si>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</si>
  <si>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</si>
  <si>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</si>
  <si>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</si>
  <si>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</si>
  <si>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</si>
  <si>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</si>
  <si>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</si>
  <si>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</si>
  <si>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</si>
  <si>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</si>
  <si>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</si>
  <si>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</si>
  <si>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</si>
  <si>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</si>
  <si>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</si>
  <si>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</si>
  <si>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</si>
  <si>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</si>
  <si>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</si>
  <si>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</si>
  <si>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</si>
  <si>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</si>
  <si>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</si>
  <si>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</si>
  <si>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</si>
  <si>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</si>
  <si>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</si>
  <si>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</si>
  <si>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</si>
  <si>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</si>
  <si>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</si>
  <si>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</si>
  <si>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</si>
  <si>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</si>
  <si>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</si>
  <si>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</si>
  <si>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</si>
  <si>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</si>
  <si>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</si>
  <si>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</si>
  <si>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</si>
  <si>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</si>
  <si>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</si>
  <si>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</si>
  <si>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</si>
  <si>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</si>
  <si>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</si>
  <si>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</si>
  <si>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</si>
  <si>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</si>
  <si>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</si>
  <si>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</si>
  <si>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</si>
  <si>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</si>
  <si>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</si>
  <si>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</si>
  <si>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</si>
  <si>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</si>
  <si>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</si>
  <si>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</si>
  <si>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</si>
  <si>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</si>
  <si>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</si>
  <si>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</si>
  <si>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</si>
  <si>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</si>
  <si>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</si>
  <si>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</si>
  <si>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</si>
  <si>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</si>
  <si>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</si>
  <si>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</si>
  <si>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</si>
  <si>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</si>
  <si>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</si>
  <si>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</si>
  <si>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</si>
  <si>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</si>
  <si>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</si>
  <si>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</si>
  <si>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</si>
  <si>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</si>
  <si>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</si>
  <si>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</si>
  <si>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</si>
  <si>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</si>
  <si>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</si>
  <si>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</si>
  <si>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</si>
  <si>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</si>
  <si>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</si>
  <si>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</si>
  <si>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</si>
  <si>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</si>
  <si>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</si>
  <si>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</si>
  <si>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</si>
  <si>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</si>
  <si>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</si>
  <si>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</si>
  <si>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</si>
  <si>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</si>
  <si>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</si>
  <si>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</si>
  <si>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</si>
  <si>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</si>
  <si>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</si>
  <si>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</si>
  <si>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</si>
  <si>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</si>
  <si>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</si>
  <si>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</si>
  <si>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</si>
  <si>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</si>
  <si>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</si>
  <si>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</si>
  <si>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</si>
  <si>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</si>
  <si>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</si>
  <si>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</si>
  <si>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</si>
  <si>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</si>
  <si>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</si>
  <si>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</si>
  <si>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</si>
  <si>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</si>
  <si>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</si>
  <si>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</si>
  <si>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</si>
  <si>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</si>
  <si>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</si>
  <si>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</si>
  <si>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</si>
  <si>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</si>
  <si>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</si>
  <si>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</si>
  <si>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</si>
  <si>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</si>
  <si>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</si>
  <si>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</si>
  <si>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</si>
  <si>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</si>
  <si>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</si>
  <si>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</si>
  <si>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</si>
  <si>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</si>
  <si>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</si>
  <si>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</si>
  <si>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</si>
  <si>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</si>
  <si>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</si>
  <si>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</si>
  <si>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</si>
  <si>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</si>
  <si>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</si>
  <si>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</si>
  <si>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</si>
  <si>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</si>
  <si>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</si>
  <si>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</si>
  <si>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</si>
  <si>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</si>
  <si>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</si>
  <si>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</si>
  <si>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</si>
  <si>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</si>
  <si>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</si>
  <si>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</si>
  <si>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</si>
  <si>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</si>
  <si>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</si>
  <si>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</si>
  <si>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</si>
  <si>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</si>
  <si>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</si>
  <si>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</si>
  <si>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</si>
  <si>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</si>
  <si>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</si>
  <si>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</si>
  <si>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</si>
  <si>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</si>
  <si>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</si>
  <si>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</si>
  <si>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</si>
  <si>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</si>
  <si>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</si>
  <si>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</si>
  <si>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</si>
  <si>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</si>
  <si>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</si>
  <si>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</si>
  <si>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</si>
  <si>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</si>
  <si>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</si>
  <si>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</si>
  <si>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</si>
  <si>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</si>
  <si>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</si>
  <si>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</si>
  <si>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</si>
  <si>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</si>
  <si>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</si>
  <si>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</si>
  <si>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</si>
  <si>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</si>
  <si>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</si>
  <si>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</si>
  <si>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</si>
  <si>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</si>
  <si>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</si>
  <si>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</si>
  <si>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</si>
  <si>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</si>
  <si>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</si>
  <si>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</si>
  <si>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</si>
  <si>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</si>
  <si>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</si>
  <si>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</si>
  <si>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</si>
  <si>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</si>
  <si>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</si>
  <si>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</si>
  <si>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</si>
  <si>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</si>
  <si>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</si>
  <si>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</si>
  <si>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</si>
  <si>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</si>
  <si>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</si>
  <si>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</si>
  <si>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</si>
  <si>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</si>
  <si>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</si>
  <si>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</si>
  <si>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</si>
  <si>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</si>
  <si>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</si>
  <si>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</si>
  <si>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</si>
  <si>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</si>
  <si>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</si>
  <si>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</si>
  <si>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</si>
  <si>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</si>
  <si>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</si>
  <si>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</si>
  <si>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</si>
  <si>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</si>
  <si>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</si>
  <si>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</si>
  <si>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</si>
  <si>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</si>
  <si>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</si>
  <si>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</si>
  <si>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</si>
  <si>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</si>
  <si>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</si>
  <si>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</si>
  <si>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</si>
  <si>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</si>
  <si>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</si>
  <si>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</si>
  <si>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</si>
  <si>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</si>
  <si>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</si>
  <si>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</si>
  <si>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</si>
  <si>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</si>
  <si>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</si>
  <si>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</si>
  <si>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</si>
  <si>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</si>
  <si>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</si>
  <si>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</si>
  <si>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</si>
  <si>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</si>
  <si>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</si>
  <si>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</si>
  <si>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</si>
  <si>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</si>
  <si>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</si>
  <si>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</si>
  <si>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</si>
  <si>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</si>
  <si>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</si>
  <si>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</si>
  <si>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</si>
  <si>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</si>
  <si>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</si>
  <si>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</si>
  <si>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</si>
  <si>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</si>
  <si>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</si>
  <si>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</si>
  <si>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</si>
  <si>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</si>
  <si>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</si>
  <si>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</si>
  <si>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</si>
  <si>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</si>
  <si>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</si>
  <si>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</si>
  <si>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</si>
  <si>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</si>
  <si>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</si>
  <si>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</si>
  <si>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</si>
  <si>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</si>
  <si>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</si>
  <si>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</si>
  <si>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</si>
  <si>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</si>
  <si>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</si>
  <si>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</si>
  <si>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</si>
  <si>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</si>
  <si>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</si>
  <si>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</si>
  <si>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</si>
  <si>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</si>
  <si>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</si>
  <si>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</si>
  <si>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</si>
  <si>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</si>
  <si>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</si>
  <si>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</si>
  <si>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</si>
  <si>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</si>
  <si>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</si>
  <si>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</si>
  <si>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</si>
  <si>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</si>
  <si>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</si>
  <si>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</si>
  <si>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</si>
  <si>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</si>
  <si>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</si>
  <si>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</si>
  <si>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</si>
  <si>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</si>
  <si>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</si>
  <si>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</si>
  <si>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</si>
  <si>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</si>
  <si>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</si>
  <si>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</si>
  <si>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</si>
  <si>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</si>
  <si>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</si>
  <si>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</si>
  <si>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</si>
  <si>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</si>
  <si>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</si>
  <si>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</si>
  <si>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</si>
  <si>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</si>
  <si>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</si>
  <si>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</si>
  <si>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</si>
  <si>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</si>
  <si>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</si>
  <si>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</si>
  <si>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</si>
  <si>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</si>
  <si>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</si>
  <si>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</si>
  <si>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</si>
  <si>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</si>
  <si>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</si>
  <si>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</si>
  <si>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</si>
  <si>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</si>
  <si>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</si>
  <si>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</si>
  <si>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</si>
  <si>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</si>
  <si>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</si>
  <si>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</si>
  <si>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</si>
  <si>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</si>
  <si>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</si>
  <si>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</si>
  <si>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</si>
  <si>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</si>
  <si>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</si>
  <si>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</si>
  <si>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</si>
  <si>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</si>
  <si>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</si>
  <si>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</si>
  <si>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</si>
  <si>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</si>
  <si>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</si>
  <si>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</si>
  <si>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</si>
  <si>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</si>
  <si>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</si>
  <si>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</si>
  <si>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</si>
  <si>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</si>
  <si>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</si>
  <si>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</si>
  <si>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</si>
  <si>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</si>
  <si>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</si>
  <si>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</si>
  <si>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</si>
  <si>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</si>
  <si>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</si>
  <si>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</si>
  <si>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</si>
  <si>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</si>
  <si>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</si>
  <si>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</si>
  <si>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</si>
  <si>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</si>
  <si>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</si>
  <si>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</si>
  <si>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</si>
  <si>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</si>
  <si>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</si>
  <si>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</si>
  <si>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</si>
  <si>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</si>
  <si>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</si>
  <si>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</si>
  <si>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</si>
  <si>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</si>
  <si>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</si>
  <si>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</si>
  <si>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</si>
  <si>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</si>
  <si>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</si>
  <si>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</si>
  <si>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</si>
  <si>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</si>
  <si>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</si>
  <si>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</si>
  <si>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</si>
  <si>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</si>
  <si>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</si>
  <si>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</si>
  <si>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</si>
  <si>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</si>
  <si>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</si>
  <si>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</si>
  <si>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</si>
  <si>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</si>
  <si>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</si>
  <si>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</si>
  <si>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</si>
  <si>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</si>
  <si>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</si>
  <si>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</si>
  <si>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</si>
  <si>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</si>
  <si>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</si>
  <si>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</si>
  <si>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</si>
  <si>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</si>
  <si>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</si>
  <si>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</si>
  <si>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</si>
  <si>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</si>
  <si>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</si>
  <si>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</si>
  <si>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</si>
  <si>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</si>
  <si>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</si>
  <si>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</si>
  <si>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</si>
  <si>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</si>
  <si>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</si>
  <si>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</si>
  <si>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</si>
  <si>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</si>
  <si>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</si>
  <si>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</si>
  <si>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</si>
  <si>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</si>
  <si>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</si>
  <si>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</si>
  <si>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</si>
  <si>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</si>
  <si>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</si>
  <si>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</si>
  <si>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</si>
  <si>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</si>
  <si>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</si>
  <si>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</si>
  <si>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</si>
  <si>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</si>
  <si>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</si>
  <si>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</si>
  <si>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</si>
  <si>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</si>
  <si>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</si>
  <si>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</si>
  <si>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</si>
  <si>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</si>
  <si>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</si>
  <si>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</si>
  <si>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</si>
  <si>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</si>
  <si>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</si>
  <si>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</si>
  <si>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</si>
  <si>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</si>
  <si>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</si>
  <si>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</si>
  <si>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</si>
  <si>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</si>
  <si>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</si>
  <si>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</si>
  <si>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</si>
  <si>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</si>
  <si>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</si>
  <si>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</si>
  <si>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</si>
  <si>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</si>
  <si>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</si>
  <si>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</si>
  <si>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</si>
  <si>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</si>
  <si>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</si>
  <si>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</si>
  <si>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</si>
  <si>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</si>
  <si>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</si>
  <si>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</si>
  <si>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</si>
  <si>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</si>
  <si>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</si>
  <si>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</si>
  <si>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</si>
  <si>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</si>
  <si>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</si>
  <si>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</si>
  <si>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</si>
  <si>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</si>
  <si>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</si>
  <si>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</si>
  <si>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</si>
  <si>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</si>
  <si>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</si>
  <si>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</si>
  <si>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</si>
  <si>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</si>
  <si>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</si>
  <si>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</si>
  <si>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</si>
  <si>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</si>
  <si>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</si>
  <si>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</si>
  <si>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</si>
  <si>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</si>
  <si>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</si>
  <si>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</si>
  <si>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</si>
  <si>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</si>
  <si>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</si>
  <si>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</si>
  <si>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</si>
  <si>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</si>
  <si>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</si>
  <si>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</si>
  <si>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</si>
  <si>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</si>
  <si>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</si>
  <si>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</si>
  <si>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</si>
  <si>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</si>
  <si>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</si>
  <si>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</si>
  <si>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</si>
  <si>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</si>
  <si>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</si>
  <si>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</si>
  <si>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</si>
  <si>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</si>
  <si>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</si>
  <si>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</si>
  <si>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</si>
  <si>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</si>
  <si>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</si>
  <si>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</si>
  <si>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</si>
  <si>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</si>
  <si>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</si>
  <si>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</si>
  <si>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</si>
  <si>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</si>
  <si>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</si>
  <si>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</si>
  <si>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</si>
  <si>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</si>
  <si>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</si>
  <si>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</si>
  <si>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</si>
  <si>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</si>
  <si>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</si>
  <si>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</si>
  <si>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</si>
  <si>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</si>
  <si>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</si>
  <si>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</si>
  <si>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</si>
  <si>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</si>
  <si>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</si>
  <si>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</si>
  <si>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</si>
  <si>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</si>
  <si>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</si>
  <si>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</si>
  <si>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</si>
  <si>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</si>
  <si>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</si>
  <si>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</si>
  <si>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</si>
  <si>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</si>
  <si>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</si>
  <si>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</si>
  <si>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</si>
  <si>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</si>
  <si>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</si>
  <si>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</si>
  <si>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</si>
  <si>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</si>
  <si>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</si>
  <si>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</si>
  <si>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</si>
  <si>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</si>
  <si>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</si>
  <si>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</si>
  <si>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</si>
  <si>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</si>
  <si>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</si>
  <si>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</si>
  <si>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</si>
  <si>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</si>
  <si>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</si>
  <si>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</si>
  <si>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</si>
  <si>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</si>
  <si>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</si>
  <si>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</si>
  <si>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</si>
  <si>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</si>
  <si>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</si>
  <si>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</si>
  <si>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</si>
  <si>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</si>
  <si>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</si>
  <si>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</si>
  <si>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</si>
  <si>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</si>
  <si>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</si>
  <si>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</si>
  <si>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</si>
  <si>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</si>
  <si>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</si>
  <si>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</si>
  <si>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</si>
  <si>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</si>
  <si>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</si>
  <si>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</si>
  <si>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</si>
  <si>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</si>
  <si>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</si>
  <si>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</si>
  <si>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</si>
  <si>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</si>
  <si>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</si>
  <si>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</si>
  <si>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</si>
  <si>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</si>
  <si>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</si>
  <si>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</si>
  <si>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</si>
  <si>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</si>
  <si>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</si>
  <si>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</si>
  <si>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</si>
  <si>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</si>
  <si>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</si>
  <si>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</si>
  <si>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</si>
  <si>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</si>
  <si>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</si>
  <si>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</si>
  <si>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</si>
  <si>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</si>
  <si>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</si>
  <si>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</si>
  <si>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</si>
  <si>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</si>
  <si>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</si>
  <si>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</si>
  <si>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</si>
  <si>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</si>
  <si>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</si>
  <si>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</si>
  <si>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</si>
  <si>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</si>
  <si>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</si>
  <si>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</si>
  <si>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</si>
  <si>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</si>
  <si>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</si>
  <si>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</si>
  <si>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</si>
  <si>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</si>
  <si>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</si>
  <si>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</si>
  <si>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</si>
  <si>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</si>
  <si>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</si>
  <si>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</si>
  <si>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</si>
  <si>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</si>
  <si>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</si>
  <si>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</si>
  <si>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</si>
  <si>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</si>
  <si>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</si>
  <si>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</si>
  <si>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</si>
  <si>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</si>
  <si>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</si>
  <si>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</si>
  <si>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</si>
  <si>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</si>
  <si>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</si>
  <si>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</si>
  <si>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</si>
  <si>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</si>
  <si>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</si>
  <si>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</si>
  <si>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</si>
  <si>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</si>
  <si>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</si>
  <si>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</si>
  <si>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</si>
  <si>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</si>
  <si>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</si>
  <si>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</si>
  <si>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</si>
  <si>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</si>
  <si>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</si>
  <si>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</si>
  <si>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</si>
  <si>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</si>
  <si>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</si>
  <si>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</si>
  <si>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</si>
  <si>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</si>
  <si>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</si>
  <si>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</si>
  <si>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</si>
  <si>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</si>
  <si>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</si>
  <si>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</si>
  <si>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</si>
  <si>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</si>
  <si>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</si>
  <si>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</si>
  <si>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</si>
  <si>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</si>
  <si>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</si>
  <si>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</si>
  <si>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</si>
  <si>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</si>
  <si>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</si>
  <si>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</si>
  <si>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</si>
  <si>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</si>
  <si>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</si>
  <si>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</si>
  <si>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</si>
  <si>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</si>
  <si>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</si>
  <si>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</si>
  <si>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</si>
  <si>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</si>
  <si>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</si>
  <si>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</si>
  <si>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</si>
  <si>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</si>
  <si>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</si>
  <si>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</si>
  <si>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</si>
  <si>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</si>
  <si>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</si>
  <si>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</si>
  <si>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</si>
  <si>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</si>
  <si>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</si>
  <si>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</si>
  <si>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</si>
  <si>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</si>
  <si>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</si>
  <si>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</si>
  <si>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</si>
  <si>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</si>
  <si>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</si>
  <si>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</si>
  <si>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</si>
  <si>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</si>
  <si>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</si>
  <si>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</si>
  <si>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</si>
  <si>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</si>
  <si>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</si>
  <si>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</si>
  <si>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</si>
  <si>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</si>
  <si>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</si>
  <si>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</si>
  <si>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</si>
  <si>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</si>
  <si>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</si>
  <si>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</si>
  <si>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</si>
  <si>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</si>
  <si>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</si>
  <si>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</si>
  <si>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</si>
  <si>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</si>
  <si>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</si>
  <si>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</si>
  <si>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</si>
  <si>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</si>
  <si>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</si>
  <si>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</si>
  <si>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</si>
  <si>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</si>
  <si>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</si>
  <si>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</si>
  <si>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</si>
  <si>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</si>
  <si>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</si>
  <si>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</si>
  <si>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</si>
  <si>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</si>
  <si>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</si>
  <si>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</si>
  <si>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</si>
  <si>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</si>
  <si>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</si>
  <si>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</si>
  <si>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</si>
  <si>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</si>
  <si>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</si>
  <si>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</si>
  <si>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</si>
  <si>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</si>
  <si>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</si>
  <si>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</si>
  <si>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</si>
  <si>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</si>
  <si>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</si>
  <si>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</si>
  <si>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</si>
  <si>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</si>
  <si>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</si>
  <si>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</si>
  <si>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</si>
  <si>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</si>
  <si>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</si>
  <si>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</si>
  <si>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</si>
  <si>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</si>
  <si>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</si>
  <si>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</si>
  <si>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</si>
  <si>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</si>
  <si>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</si>
  <si>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</si>
  <si>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</si>
  <si>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</si>
  <si>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</si>
  <si>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</si>
  <si>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</si>
  <si>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</si>
  <si>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</si>
  <si>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</si>
  <si>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</si>
  <si>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</si>
  <si>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</si>
  <si>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</si>
  <si>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</si>
  <si>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</si>
  <si>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</si>
  <si>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</si>
  <si>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</si>
  <si>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</si>
  <si>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</si>
  <si>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</si>
  <si>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</si>
  <si>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</si>
  <si>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</si>
  <si>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</si>
  <si>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</si>
  <si>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</si>
  <si>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</si>
  <si>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</si>
  <si>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</si>
  <si>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</si>
  <si>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</si>
  <si>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</si>
  <si>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</si>
  <si>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</si>
  <si>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</si>
  <si>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</si>
  <si>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</si>
  <si>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</si>
  <si>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</si>
  <si>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</si>
  <si>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</si>
  <si>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</si>
  <si>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</si>
  <si>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</si>
  <si>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</si>
  <si>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</si>
  <si>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</si>
  <si>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</si>
  <si>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</si>
  <si>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</si>
  <si>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</si>
  <si>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</si>
  <si>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</si>
  <si>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</si>
  <si>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</si>
  <si>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</si>
  <si>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</si>
  <si>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</si>
  <si>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</si>
  <si>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</si>
  <si>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</si>
  <si>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</si>
  <si>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</si>
  <si>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</si>
  <si>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</si>
  <si>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</si>
  <si>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</si>
  <si>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</si>
  <si>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</si>
  <si>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</si>
  <si>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</si>
  <si>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</si>
  <si>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</si>
  <si>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</si>
  <si>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</si>
  <si>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</si>
  <si>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</si>
  <si>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</si>
  <si>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</si>
  <si>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</si>
  <si>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</si>
  <si>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</si>
  <si>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</si>
  <si>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</si>
  <si>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</si>
  <si>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</si>
  <si>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</si>
  <si>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</si>
  <si>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</si>
  <si>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</si>
  <si>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</si>
  <si>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</si>
  <si>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</si>
  <si>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</si>
  <si>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</si>
  <si>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</si>
  <si>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</si>
  <si>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</si>
  <si>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</si>
  <si>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</si>
  <si>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</si>
  <si>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</si>
  <si>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</si>
  <si>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</si>
  <si>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</si>
  <si>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</si>
  <si>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</si>
  <si>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</si>
  <si>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</si>
  <si>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</si>
  <si>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</si>
  <si>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</si>
  <si>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</si>
  <si>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</si>
  <si>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</si>
  <si>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</si>
  <si>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</si>
  <si>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</si>
  <si>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</si>
  <si>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</si>
  <si>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</si>
  <si>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</si>
  <si>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</si>
  <si>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</si>
  <si>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</si>
  <si>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</si>
  <si>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</si>
  <si>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</si>
  <si>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</si>
  <si>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</si>
  <si>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</si>
  <si>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</si>
  <si>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</si>
  <si>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</si>
  <si>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</si>
  <si>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</si>
  <si>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</si>
  <si>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</si>
  <si>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</si>
  <si>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</si>
  <si>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</si>
  <si>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</si>
  <si>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</si>
  <si>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</si>
  <si>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</si>
  <si>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</si>
  <si>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</si>
  <si>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</si>
  <si>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</si>
  <si>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</si>
  <si>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</si>
  <si>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</si>
  <si>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</si>
  <si>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</si>
  <si>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</si>
  <si>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</si>
  <si>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</si>
  <si>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</si>
  <si>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</si>
  <si>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</si>
  <si>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</si>
  <si>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</si>
  <si>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</si>
  <si>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</si>
  <si>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</si>
  <si>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</si>
  <si>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</si>
  <si>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</si>
  <si>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</si>
  <si>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</si>
  <si>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</si>
  <si>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</si>
  <si>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</si>
  <si>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</si>
  <si>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</si>
  <si>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</si>
  <si>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</si>
  <si>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</si>
  <si>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</si>
  <si>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</si>
  <si>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</si>
  <si>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</si>
  <si>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</si>
  <si>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</si>
  <si>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</si>
  <si>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</si>
  <si>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</si>
  <si>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</si>
  <si>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</si>
  <si>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</si>
  <si>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</si>
  <si>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</si>
  <si>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</si>
  <si>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</si>
  <si>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</si>
  <si>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</si>
  <si>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</si>
  <si>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</si>
  <si>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</si>
  <si>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</si>
  <si>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</si>
  <si>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</si>
  <si>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</si>
  <si>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</si>
  <si>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</si>
  <si>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</si>
  <si>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</si>
  <si>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</si>
  <si>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</si>
  <si>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</si>
  <si>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</si>
  <si>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</si>
  <si>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</si>
  <si>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</si>
  <si>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</si>
  <si>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</si>
  <si>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</si>
  <si>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</si>
  <si>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</si>
  <si>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</si>
  <si>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</si>
  <si>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</si>
  <si>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</si>
  <si>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</si>
  <si>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</si>
  <si>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</si>
  <si>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</si>
  <si>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</si>
  <si>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</si>
  <si>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</si>
  <si>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</si>
  <si>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</si>
  <si>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</si>
  <si>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</si>
  <si>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</si>
  <si>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</si>
  <si>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</si>
  <si>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</si>
  <si>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</si>
  <si>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</si>
  <si>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</si>
  <si>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</si>
  <si>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</si>
  <si>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</si>
  <si>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</si>
  <si>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</si>
  <si>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</si>
  <si>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</si>
  <si>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</si>
  <si>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</si>
  <si>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</si>
  <si>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</si>
  <si>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</si>
  <si>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</si>
  <si>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</si>
  <si>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</si>
  <si>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</si>
  <si>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</si>
  <si>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</si>
  <si>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</si>
  <si>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</si>
  <si>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</si>
  <si>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</si>
  <si>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</si>
  <si>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</si>
  <si>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</si>
  <si>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</si>
  <si>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</si>
  <si>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</si>
  <si>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</si>
  <si>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</si>
  <si>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</si>
  <si>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</si>
  <si>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</si>
  <si>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</si>
  <si>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</si>
  <si>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</si>
  <si>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</si>
  <si>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</si>
  <si>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</si>
  <si>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</si>
  <si>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</si>
  <si>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</si>
  <si>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</si>
  <si>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</si>
  <si>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</si>
  <si>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</si>
  <si>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</si>
  <si>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</si>
  <si>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</si>
  <si>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</si>
  <si>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</si>
  <si>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</si>
  <si>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</si>
  <si>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</si>
  <si>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</si>
  <si>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</si>
  <si>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</si>
  <si>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</si>
  <si>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</si>
  <si>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</si>
  <si>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</si>
  <si>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</si>
  <si>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</si>
  <si>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</si>
  <si>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</si>
  <si>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</si>
  <si>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</si>
  <si>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</si>
  <si>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</si>
  <si>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</si>
  <si>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</si>
  <si>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</si>
  <si>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</si>
  <si>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</si>
  <si>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</si>
  <si>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</si>
  <si>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</si>
  <si>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</si>
  <si>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</si>
  <si>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</si>
  <si>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</si>
  <si>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</si>
  <si>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</si>
  <si>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</si>
  <si>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</si>
  <si>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</si>
  <si>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</si>
  <si>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</si>
  <si>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</si>
  <si>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</si>
  <si>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</si>
  <si>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</si>
  <si>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</si>
  <si>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</si>
  <si>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</si>
  <si>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</si>
  <si>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</si>
  <si>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</si>
  <si>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</si>
  <si>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</si>
  <si>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</si>
  <si>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</si>
  <si>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</si>
  <si>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</si>
  <si>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</si>
  <si>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</si>
  <si>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</si>
  <si>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</si>
  <si>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</si>
  <si>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</si>
  <si>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</si>
  <si>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</si>
  <si>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</si>
  <si>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</si>
  <si>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</si>
  <si>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</si>
  <si>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</si>
  <si>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</si>
  <si>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</si>
  <si>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</si>
  <si>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</si>
  <si>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</si>
  <si>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</si>
  <si>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</si>
  <si>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</si>
  <si>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</si>
  <si>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</si>
  <si>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</si>
  <si>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</si>
  <si>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</si>
  <si>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</si>
  <si>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</si>
  <si>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</si>
  <si>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</si>
  <si>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</si>
  <si>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</si>
  <si>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</si>
  <si>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</si>
  <si>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</si>
  <si>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</si>
  <si>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</si>
  <si>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</si>
  <si>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</si>
  <si>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</si>
  <si>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</si>
  <si>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</si>
  <si>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</si>
  <si>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</si>
  <si>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</si>
  <si>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</si>
  <si>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</si>
  <si>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</si>
  <si>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</si>
  <si>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</si>
  <si>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</si>
  <si>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</si>
  <si>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</si>
  <si>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</si>
  <si>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</si>
  <si>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</si>
  <si>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</si>
  <si>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</si>
  <si>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</si>
  <si>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</si>
  <si>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</si>
  <si>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</si>
  <si>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</si>
  <si>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</si>
  <si>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</si>
  <si>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</si>
  <si>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</si>
  <si>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</si>
  <si>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</si>
  <si>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</si>
  <si>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</si>
  <si>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</si>
  <si>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</si>
  <si>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</si>
  <si>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</si>
  <si>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</si>
  <si>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</si>
  <si>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</si>
  <si>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</si>
  <si>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</si>
  <si>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</si>
  <si>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</si>
  <si>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</si>
  <si>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</si>
  <si>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</si>
  <si>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</si>
  <si>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</si>
  <si>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</si>
  <si>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</si>
  <si>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</si>
  <si>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</si>
  <si>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</si>
  <si>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</si>
  <si>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</si>
  <si>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</si>
  <si>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</si>
  <si>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</si>
  <si>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</si>
  <si>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</si>
  <si>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</si>
  <si>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</si>
  <si>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</si>
  <si>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</si>
  <si>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</si>
  <si>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</si>
  <si>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</si>
  <si>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</si>
  <si>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</si>
  <si>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</si>
  <si>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</si>
  <si>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</si>
  <si>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</si>
  <si>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</si>
  <si>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</si>
  <si>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</si>
  <si>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</si>
  <si>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</si>
  <si>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</si>
  <si>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</si>
  <si>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</si>
  <si>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</si>
  <si>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</si>
  <si>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</si>
  <si>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</si>
  <si>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</si>
  <si>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</si>
  <si>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</si>
  <si>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</si>
  <si>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</si>
  <si>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</si>
  <si>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</si>
  <si>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</si>
  <si>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</si>
  <si>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</si>
  <si>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</si>
  <si>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</si>
  <si>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</si>
  <si>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</si>
  <si>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</si>
  <si>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</si>
  <si>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</si>
  <si>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</si>
  <si>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</si>
  <si>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</si>
  <si>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</si>
  <si>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</si>
  <si>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</si>
  <si>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</si>
  <si>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</si>
  <si>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</si>
  <si>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</si>
  <si>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</si>
  <si>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</si>
  <si>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</si>
  <si>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</si>
  <si>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</si>
  <si>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</si>
  <si>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</si>
  <si>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</si>
  <si>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</si>
  <si>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</si>
  <si>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</si>
  <si>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</si>
  <si>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</si>
  <si>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</si>
  <si>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</si>
  <si>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</si>
  <si>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</si>
  <si>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</si>
  <si>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</si>
  <si>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</si>
  <si>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</si>
  <si>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</si>
  <si>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</si>
  <si>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</si>
  <si>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</si>
  <si>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</si>
  <si>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</si>
  <si>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</si>
  <si>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</si>
  <si>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</si>
  <si>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</si>
  <si>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</si>
  <si>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</si>
  <si>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</si>
  <si>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</si>
  <si>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</si>
  <si>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</si>
  <si>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</si>
  <si>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</si>
  <si>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</si>
  <si>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</si>
  <si>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</si>
  <si>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</si>
  <si>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</si>
  <si>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</si>
  <si>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</si>
  <si>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</si>
  <si>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</si>
  <si>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</si>
  <si>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</si>
  <si>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</si>
  <si>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</si>
  <si>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</si>
  <si>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</si>
  <si>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</si>
  <si>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</si>
  <si>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</si>
  <si>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</si>
  <si>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</si>
  <si>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</si>
  <si>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</si>
  <si>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</si>
  <si>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</si>
  <si>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</si>
  <si>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</si>
  <si>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</si>
  <si>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</si>
  <si>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</si>
  <si>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</si>
  <si>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</si>
  <si>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</si>
  <si>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</si>
  <si>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</si>
  <si>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</si>
  <si>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</si>
  <si>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</si>
  <si>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</si>
  <si>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</si>
  <si>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</si>
  <si>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</si>
  <si>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</si>
  <si>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</si>
  <si>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</si>
  <si>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</si>
  <si>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</si>
  <si>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</si>
  <si>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</si>
  <si>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</si>
  <si>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</si>
  <si>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</si>
  <si>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</si>
  <si>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</si>
  <si>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</si>
  <si>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</si>
  <si>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</si>
  <si>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</si>
  <si>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</si>
  <si>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</si>
  <si>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</si>
  <si>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</si>
  <si>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</si>
  <si>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</si>
  <si>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</si>
  <si>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</si>
  <si>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</si>
  <si>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</si>
  <si>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</si>
  <si>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</si>
  <si>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</si>
  <si>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</si>
  <si>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</si>
  <si>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</si>
  <si>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</si>
  <si>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</si>
  <si>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</si>
  <si>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</si>
  <si>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</si>
  <si>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</si>
  <si>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</si>
  <si>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</si>
  <si>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</si>
  <si>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</si>
  <si>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</si>
  <si>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</si>
  <si>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</si>
  <si>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</si>
  <si>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</si>
  <si>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</si>
  <si>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</si>
  <si>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</si>
  <si>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</si>
  <si>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</si>
  <si>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</si>
  <si>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</si>
  <si>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</si>
  <si>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</si>
  <si>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</si>
  <si>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</si>
  <si>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</si>
  <si>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</si>
  <si>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</si>
  <si>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</si>
  <si>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</si>
  <si>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</si>
  <si>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</si>
  <si>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</si>
  <si>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</si>
  <si>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</si>
  <si>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</si>
  <si>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</si>
  <si>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</si>
  <si>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</si>
  <si>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</si>
  <si>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</si>
  <si>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</si>
  <si>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</si>
  <si>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</si>
  <si>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</si>
  <si>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</si>
  <si>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</si>
  <si>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</si>
  <si>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</si>
  <si>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</si>
  <si>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</si>
  <si>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</si>
  <si>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</si>
  <si>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</si>
  <si>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</si>
  <si>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</si>
  <si>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</si>
  <si>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</si>
  <si>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</si>
  <si>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</si>
  <si>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</si>
  <si>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</si>
  <si>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</si>
  <si>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</si>
  <si>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</si>
  <si>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</si>
  <si>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</si>
  <si>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</si>
  <si>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</si>
  <si>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</si>
  <si>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</si>
  <si>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</si>
  <si>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</si>
  <si>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</si>
  <si>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</si>
  <si>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</si>
  <si>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</si>
  <si>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</si>
  <si>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</si>
  <si>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</si>
  <si>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</si>
  <si>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</si>
  <si>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</si>
  <si>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</si>
  <si>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</si>
  <si>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</si>
  <si>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</si>
  <si>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</si>
  <si>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</si>
  <si>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</si>
  <si>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</si>
  <si>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</si>
  <si>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</si>
  <si>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</si>
  <si>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</si>
  <si>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</si>
  <si>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</si>
  <si>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</si>
  <si>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</si>
  <si>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</si>
  <si>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</si>
  <si>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</si>
  <si>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</si>
  <si>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</si>
  <si>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</si>
  <si>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</si>
  <si>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</si>
  <si>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</si>
  <si>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</si>
  <si>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</si>
  <si>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</si>
  <si>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</si>
  <si>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</si>
  <si>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</si>
  <si>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</si>
  <si>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</si>
  <si>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</si>
  <si>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</si>
  <si>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</si>
  <si>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</si>
  <si>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</si>
  <si>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</si>
  <si>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</si>
  <si>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</si>
  <si>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</si>
  <si>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</si>
  <si>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</si>
  <si>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</si>
  <si>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</si>
  <si>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</si>
  <si>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</si>
  <si>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</si>
  <si>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</si>
  <si>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</si>
  <si>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</si>
  <si>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</si>
  <si>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</si>
  <si>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</si>
  <si>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</si>
  <si>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</si>
  <si>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</si>
  <si>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</si>
  <si>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</si>
  <si>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</si>
  <si>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</si>
  <si>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</si>
  <si>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</si>
  <si>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</si>
  <si>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</si>
  <si>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</si>
  <si>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</si>
  <si>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</si>
  <si>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</si>
  <si>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</si>
  <si>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</si>
  <si>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</si>
  <si>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</si>
  <si>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</si>
  <si>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</si>
  <si>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</si>
  <si>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</si>
  <si>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</si>
  <si>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</si>
  <si>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</si>
  <si>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</si>
  <si>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</si>
  <si>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</si>
  <si>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</si>
  <si>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</si>
  <si>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</si>
  <si>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</si>
  <si>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</si>
  <si>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</si>
  <si>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</si>
  <si>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</si>
  <si>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</si>
  <si>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</si>
  <si>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</si>
  <si>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</si>
  <si>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</si>
  <si>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</si>
  <si>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</si>
  <si>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</si>
  <si>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</si>
  <si>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</si>
  <si>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</si>
  <si>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</si>
  <si>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</si>
  <si>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</si>
  <si>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</si>
  <si>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</si>
  <si>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</si>
  <si>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</si>
  <si>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</si>
  <si>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</si>
  <si>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</si>
  <si>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</si>
  <si>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</si>
  <si>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</si>
  <si>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</si>
  <si>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</si>
  <si>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</si>
  <si>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</si>
  <si>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</si>
  <si>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</si>
  <si>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</si>
  <si>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</si>
  <si>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</si>
  <si>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</si>
  <si>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</si>
  <si>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</si>
  <si>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</si>
  <si>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</si>
  <si>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</si>
  <si>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</si>
  <si>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</si>
  <si>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</si>
  <si>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</si>
  <si>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</si>
  <si>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</si>
  <si>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</si>
  <si>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</si>
  <si>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</si>
  <si>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</si>
  <si>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</si>
  <si>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</si>
  <si>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</si>
  <si>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</si>
  <si>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</si>
  <si>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</si>
  <si>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</si>
  <si>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</si>
  <si>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</si>
  <si>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</si>
  <si>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</si>
  <si>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</si>
  <si>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</si>
  <si>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</si>
  <si>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</si>
  <si>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</si>
  <si>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</si>
  <si>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</si>
  <si>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</si>
  <si>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</si>
  <si>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</si>
  <si>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</si>
  <si>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</si>
  <si>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</si>
  <si>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</si>
  <si>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</si>
  <si>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</si>
  <si>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</si>
  <si>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</si>
  <si>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</si>
  <si>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</si>
  <si>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</si>
  <si>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</si>
  <si>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</si>
  <si>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</si>
  <si>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</si>
  <si>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</si>
  <si>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</si>
  <si>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</si>
  <si>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</si>
  <si>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</si>
  <si>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</si>
  <si>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</si>
  <si>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</si>
  <si>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</si>
  <si>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</si>
  <si>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</si>
  <si>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</si>
  <si>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</si>
  <si>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</si>
  <si>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</si>
  <si>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</si>
  <si>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</si>
  <si>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</si>
  <si>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</si>
  <si>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</si>
  <si>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</si>
  <si>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</si>
  <si>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</si>
  <si>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</si>
  <si>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</si>
  <si>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</si>
  <si>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</si>
  <si>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</si>
  <si>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</si>
  <si>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</si>
  <si>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</si>
  <si>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</si>
  <si>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</si>
  <si>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</si>
  <si>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</si>
  <si>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</si>
  <si>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</si>
  <si>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</si>
  <si>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</si>
  <si>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</si>
  <si>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</si>
  <si>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</si>
  <si>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</si>
  <si>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</si>
  <si>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</si>
  <si>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</si>
  <si>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</si>
  <si>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</si>
  <si>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</si>
  <si>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</si>
  <si>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</si>
  <si>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</si>
  <si>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</si>
  <si>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</si>
  <si>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</si>
  <si>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</si>
  <si>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</si>
  <si>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</si>
  <si>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</si>
  <si>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</si>
  <si>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</si>
  <si>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</si>
  <si>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</si>
  <si>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</si>
  <si>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</si>
  <si>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</si>
  <si>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</si>
  <si>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</si>
  <si>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</si>
  <si>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</si>
  <si>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</si>
  <si>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</si>
  <si>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</si>
  <si>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</si>
  <si>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</si>
  <si>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</si>
  <si>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</si>
  <si>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</si>
  <si>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</si>
  <si>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</si>
  <si>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</si>
  <si>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</si>
  <si>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</si>
  <si>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</si>
  <si>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</si>
  <si>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</si>
  <si>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</si>
  <si>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</si>
  <si>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</si>
  <si>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</si>
  <si>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</si>
  <si>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</si>
  <si>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</si>
  <si>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</si>
  <si>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</si>
  <si>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</si>
  <si>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</si>
  <si>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</si>
  <si>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</si>
  <si>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</si>
  <si>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</si>
  <si>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</si>
  <si>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</si>
  <si>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</si>
  <si>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</si>
  <si>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</si>
  <si>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</si>
  <si>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</si>
  <si>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</si>
  <si>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</si>
  <si>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</si>
  <si>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</si>
  <si>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</si>
  <si>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</si>
  <si>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</si>
  <si>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</si>
  <si>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</si>
  <si>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</si>
  <si>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</si>
  <si>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</si>
  <si>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</si>
  <si>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</si>
  <si>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</si>
  <si>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</si>
  <si>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</si>
  <si>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</si>
  <si>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</si>
  <si>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</si>
  <si>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</si>
  <si>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</si>
  <si>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</si>
  <si>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</si>
  <si>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</si>
  <si>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</si>
  <si>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</si>
  <si>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</si>
  <si>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</si>
  <si>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</si>
  <si>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</si>
  <si>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</si>
  <si>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</si>
  <si>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</si>
  <si>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</si>
  <si>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</si>
  <si>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</si>
  <si>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</si>
  <si>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</si>
  <si>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</si>
  <si>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</si>
  <si>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</si>
  <si>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</si>
  <si>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</si>
  <si>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</si>
  <si>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</si>
  <si>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</si>
  <si>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</si>
  <si>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</si>
  <si>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</si>
  <si>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</si>
  <si>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</si>
  <si>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</si>
  <si>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</si>
  <si>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</si>
  <si>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</si>
  <si>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</si>
  <si>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</si>
  <si>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</si>
  <si>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</si>
  <si>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</si>
  <si>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</si>
  <si>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</si>
  <si>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</si>
  <si>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</si>
  <si>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</si>
  <si>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</si>
  <si>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</si>
  <si>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</si>
  <si>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</si>
  <si>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</si>
  <si>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</si>
  <si>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</si>
  <si>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</si>
  <si>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</si>
  <si>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</si>
  <si>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</si>
  <si>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</si>
  <si>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</si>
  <si>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</si>
  <si>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</si>
  <si>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</si>
  <si>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</si>
  <si>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</si>
  <si>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</si>
  <si>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</si>
  <si>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</si>
  <si>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</si>
  <si>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</si>
  <si>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</si>
  <si>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</si>
  <si>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</si>
  <si>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</si>
  <si>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</si>
  <si>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</si>
  <si>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</si>
  <si>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</si>
  <si>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</si>
  <si>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</si>
  <si>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</si>
  <si>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</si>
  <si>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</si>
  <si>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</si>
  <si>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</si>
  <si>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</si>
  <si>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</si>
  <si>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</si>
  <si>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</si>
  <si>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</si>
  <si>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</si>
  <si>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</si>
  <si>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</si>
  <si>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</si>
  <si>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</si>
  <si>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</si>
  <si>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</si>
  <si>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</si>
  <si>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</si>
  <si>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</si>
  <si>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</si>
  <si>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</si>
  <si>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</si>
  <si>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</si>
  <si>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</si>
  <si>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</si>
  <si>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</si>
  <si>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</si>
  <si>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</si>
  <si>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</si>
  <si>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</si>
  <si>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</si>
  <si>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</si>
  <si>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</si>
  <si>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</si>
  <si>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</si>
  <si>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</si>
  <si>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</si>
  <si>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</si>
  <si>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</si>
  <si>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</si>
  <si>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</si>
  <si>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</si>
  <si>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</si>
  <si>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</si>
  <si>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</si>
  <si>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</si>
  <si>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</si>
  <si>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</si>
  <si>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</si>
  <si>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</si>
  <si>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</si>
  <si>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</si>
  <si>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</si>
  <si>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</si>
  <si>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</si>
  <si>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</si>
  <si>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</si>
  <si>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</si>
  <si>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</si>
  <si>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</si>
  <si>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</si>
  <si>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</si>
  <si>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</si>
  <si>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</si>
  <si>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</si>
  <si>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</si>
  <si>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</si>
  <si>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</si>
  <si>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</si>
  <si>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</si>
  <si>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</si>
  <si>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</si>
  <si>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</si>
  <si>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</si>
  <si>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</si>
  <si>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</si>
  <si>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</si>
  <si>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</si>
  <si>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</si>
  <si>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</si>
  <si>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</si>
  <si>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</si>
  <si>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</si>
  <si>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</si>
  <si>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</si>
  <si>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</si>
  <si>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</si>
  <si>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</si>
  <si>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</si>
  <si>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</si>
  <si>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</si>
  <si>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</si>
  <si>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</si>
  <si>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</si>
  <si>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</si>
  <si>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</si>
  <si>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</si>
  <si>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</si>
  <si>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</si>
  <si>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</si>
  <si>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</si>
  <si>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</si>
  <si>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</si>
  <si>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</si>
  <si>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</si>
  <si>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</si>
  <si>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</si>
  <si>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</si>
  <si>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</si>
  <si>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</si>
  <si>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</si>
  <si>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</si>
  <si>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</si>
  <si>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</si>
  <si>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</si>
  <si>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</si>
  <si>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</si>
  <si>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</si>
  <si>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</si>
  <si>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</si>
  <si>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</si>
  <si>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</si>
  <si>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</si>
  <si>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</si>
  <si>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</si>
  <si>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</si>
  <si>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</si>
  <si>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</si>
  <si>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</si>
  <si>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</si>
  <si>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</si>
  <si>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</si>
  <si>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</si>
  <si>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</si>
  <si>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</si>
  <si>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</si>
  <si>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</si>
  <si>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</si>
  <si>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</si>
  <si>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</si>
  <si>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</si>
  <si>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</si>
  <si>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</si>
  <si>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</si>
  <si>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</si>
  <si>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</si>
  <si>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</si>
  <si>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</si>
  <si>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</si>
  <si>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</si>
  <si>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</si>
  <si>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</si>
  <si>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</si>
  <si>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</si>
  <si>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</si>
  <si>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</si>
  <si>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</si>
  <si>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</si>
  <si>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</si>
  <si>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</si>
  <si>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</si>
  <si>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</si>
  <si>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</si>
  <si>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</si>
  <si>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</si>
  <si>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</si>
  <si>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</si>
  <si>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</si>
  <si>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</si>
  <si>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</si>
  <si>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</si>
  <si>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</si>
  <si>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</si>
  <si>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</si>
  <si>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</si>
  <si>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</si>
  <si>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</si>
  <si>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</si>
  <si>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</si>
  <si>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</si>
  <si>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</si>
  <si>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</si>
  <si>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</si>
  <si>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</si>
  <si>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</si>
  <si>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</si>
  <si>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</si>
  <si>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</si>
  <si>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</si>
  <si>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</si>
  <si>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</si>
  <si>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</si>
  <si>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</si>
  <si>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</si>
  <si>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</si>
  <si>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</si>
  <si>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</si>
  <si>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</si>
  <si>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</si>
  <si>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</si>
  <si>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</si>
  <si>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</si>
  <si>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</si>
  <si>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</si>
  <si>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</si>
  <si>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</si>
  <si>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</si>
  <si>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</si>
  <si>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</si>
  <si>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</si>
  <si>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</si>
  <si>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</si>
  <si>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</si>
  <si>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</si>
  <si>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</si>
  <si>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</si>
  <si>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</si>
  <si>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</si>
  <si>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</si>
  <si>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</si>
  <si>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</si>
  <si>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</si>
  <si>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</si>
  <si>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</si>
  <si>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</si>
  <si>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</si>
  <si>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</si>
  <si>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</si>
  <si>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</si>
  <si>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</si>
  <si>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</si>
  <si>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</si>
  <si>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</si>
  <si>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</si>
  <si>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</si>
  <si>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</si>
  <si>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</si>
  <si>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</si>
  <si>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</si>
  <si>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</si>
  <si>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</si>
  <si>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</si>
  <si>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</si>
  <si>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</si>
  <si>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</si>
  <si>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</si>
  <si>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</si>
  <si>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</si>
  <si>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</si>
  <si>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</si>
  <si>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</si>
  <si>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</si>
  <si>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</si>
  <si>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</si>
  <si>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</si>
  <si>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</si>
  <si>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</si>
  <si>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</si>
  <si>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</si>
  <si>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</si>
  <si>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</si>
  <si>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</si>
  <si>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</si>
  <si>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</si>
  <si>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</si>
  <si>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</si>
  <si>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</si>
  <si>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</si>
  <si>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</si>
  <si>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</si>
  <si>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</si>
  <si>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</si>
  <si>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</si>
  <si>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</si>
  <si>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</si>
  <si>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</si>
  <si>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</si>
  <si>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</si>
  <si>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</si>
  <si>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</si>
  <si>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</si>
  <si>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</si>
  <si>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</si>
  <si>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</si>
  <si>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</si>
  <si>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</si>
  <si>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</si>
  <si>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</si>
  <si>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</si>
  <si>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</si>
  <si>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</si>
  <si>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</si>
  <si>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</si>
  <si>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</si>
  <si>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</si>
  <si>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</si>
  <si>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</si>
  <si>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</si>
  <si>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</si>
  <si>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</si>
  <si>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</si>
  <si>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</si>
  <si>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</si>
  <si>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</si>
  <si>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</si>
  <si>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</si>
  <si>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</si>
  <si>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</si>
  <si>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</si>
  <si>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</si>
  <si>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</si>
  <si>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</si>
  <si>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</si>
  <si>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</si>
  <si>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</si>
  <si>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</si>
  <si>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</si>
  <si>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</si>
  <si>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</si>
  <si>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</si>
  <si>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</si>
  <si>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</si>
  <si>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</si>
  <si>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</si>
  <si>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</si>
  <si>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</si>
  <si>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</si>
  <si>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</si>
  <si>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</si>
  <si>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</si>
  <si>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</si>
  <si>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</si>
  <si>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</si>
  <si>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</si>
  <si>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</si>
  <si>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</si>
  <si>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</si>
  <si>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</si>
  <si>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</si>
  <si>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</si>
  <si>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</si>
  <si>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</si>
  <si>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</si>
  <si>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</si>
  <si>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</si>
  <si>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</si>
  <si>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</si>
  <si>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</si>
  <si>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</si>
  <si>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</si>
  <si>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</si>
  <si>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</si>
  <si>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</si>
  <si>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</si>
  <si>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</si>
  <si>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</si>
  <si>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</si>
  <si>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</si>
  <si>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</si>
  <si>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</si>
  <si>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</si>
  <si>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</si>
  <si>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</si>
  <si>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</si>
  <si>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</si>
  <si>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</si>
  <si>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</si>
  <si>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</si>
  <si>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</si>
  <si>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</si>
  <si>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</si>
  <si>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</si>
  <si>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</si>
  <si>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</si>
  <si>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</si>
  <si>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</si>
  <si>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</si>
  <si>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</si>
  <si>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</si>
  <si>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</si>
  <si>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</si>
  <si>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</si>
  <si>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</si>
  <si>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</si>
  <si>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</si>
  <si>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</si>
  <si>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</si>
  <si>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</si>
  <si>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</si>
  <si>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</si>
  <si>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</si>
  <si>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</si>
  <si>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</si>
  <si>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</si>
  <si>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</si>
  <si>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</si>
  <si>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</si>
  <si>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</si>
  <si>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</si>
  <si>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</si>
  <si>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</si>
  <si>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</si>
  <si>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</si>
  <si>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</si>
  <si>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</si>
  <si>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</si>
  <si>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</si>
  <si>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</si>
  <si>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</si>
  <si>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</si>
  <si>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</si>
  <si>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</si>
  <si>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</si>
  <si>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</si>
  <si>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</si>
  <si>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</si>
  <si>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</si>
  <si>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</si>
  <si>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</si>
  <si>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</si>
  <si>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</si>
  <si>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</si>
  <si>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</si>
  <si>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</si>
  <si>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</si>
  <si>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</si>
  <si>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</si>
  <si>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</si>
  <si>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</si>
  <si>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</si>
  <si>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</si>
  <si>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</si>
  <si>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</si>
  <si>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</si>
  <si>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</si>
  <si>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</si>
  <si>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</si>
  <si>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</si>
  <si>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</si>
  <si>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</si>
  <si>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</si>
  <si>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</si>
  <si>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</si>
  <si>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</si>
  <si>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</si>
  <si>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</si>
  <si>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</si>
  <si>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</si>
  <si>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</si>
  <si>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</si>
  <si>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</si>
  <si>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</si>
  <si>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</si>
  <si>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</si>
  <si>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</si>
  <si>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</si>
  <si>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</si>
  <si>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</si>
  <si>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</si>
  <si>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</si>
  <si>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</si>
  <si>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</si>
  <si>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</si>
  <si>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</si>
  <si>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</si>
  <si>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</si>
  <si>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</si>
  <si>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</si>
  <si>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</si>
  <si>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</si>
  <si>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</si>
  <si>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</si>
  <si>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</si>
  <si>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</si>
  <si>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</si>
  <si>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</si>
  <si>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</si>
  <si>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</si>
  <si>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</si>
  <si>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</si>
  <si>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</si>
  <si>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</si>
  <si>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</si>
  <si>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</si>
  <si>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</si>
  <si>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</si>
  <si>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</si>
  <si>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</si>
  <si>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</si>
  <si>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</si>
  <si>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</si>
  <si>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</si>
  <si>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</si>
  <si>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</si>
  <si>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</si>
  <si>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</si>
  <si>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</si>
  <si>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</si>
  <si>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</si>
  <si>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</si>
  <si>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</si>
  <si>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</si>
  <si>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</si>
  <si>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</si>
  <si>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</si>
  <si>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</si>
  <si>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</si>
  <si>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</si>
  <si>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</si>
  <si>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</si>
  <si>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</si>
  <si>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</si>
  <si>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</si>
  <si>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</si>
  <si>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</si>
  <si>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</si>
  <si>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</si>
  <si>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</si>
  <si>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</si>
  <si>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</si>
  <si>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</si>
  <si>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</si>
  <si>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</si>
  <si>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</si>
  <si>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</si>
  <si>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</si>
  <si>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</si>
  <si>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</si>
  <si>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</si>
  <si>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</si>
  <si>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</si>
  <si>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</si>
  <si>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</si>
  <si>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</si>
  <si>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</si>
  <si>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</si>
  <si>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</si>
  <si>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</si>
  <si>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</si>
  <si>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</si>
  <si>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</si>
  <si>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</si>
  <si>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</si>
  <si>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</si>
  <si>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</si>
  <si>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</si>
  <si>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</si>
  <si>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</si>
  <si>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</si>
  <si>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</si>
  <si>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</si>
  <si>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</si>
  <si>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</si>
  <si>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</si>
  <si>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</si>
  <si>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</si>
  <si>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</si>
  <si>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</si>
  <si>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</si>
  <si>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</si>
  <si>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</si>
  <si>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</si>
  <si>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</si>
  <si>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</si>
  <si>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</si>
  <si>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</si>
  <si>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</si>
  <si>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</si>
  <si>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</si>
  <si>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</si>
  <si>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</si>
  <si>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</si>
  <si>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</si>
  <si>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</si>
  <si>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</si>
  <si>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</si>
  <si>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</si>
  <si>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</si>
  <si>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</si>
  <si>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</si>
  <si>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</si>
  <si>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</si>
  <si>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</si>
  <si>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</si>
  <si>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</si>
  <si>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</si>
  <si>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</si>
  <si>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</si>
  <si>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</si>
  <si>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</si>
  <si>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</si>
  <si>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</si>
  <si>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</si>
  <si>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</si>
  <si>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</si>
  <si>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</si>
  <si>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</si>
  <si>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</si>
  <si>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</si>
  <si>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</si>
  <si>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</si>
  <si>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</si>
  <si>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</si>
  <si>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</si>
  <si>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</si>
  <si>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</si>
  <si>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</si>
  <si>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</si>
  <si>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</si>
  <si>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</si>
  <si>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</si>
  <si>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</si>
  <si>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</si>
  <si>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</si>
  <si>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</si>
  <si>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</si>
  <si>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</si>
  <si>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</si>
  <si>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</si>
  <si>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</si>
  <si>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</si>
  <si>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</si>
  <si>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</si>
  <si>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</si>
  <si>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</si>
  <si>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</si>
  <si>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</si>
  <si>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</si>
  <si>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</si>
  <si>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</si>
  <si>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</si>
  <si>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</si>
  <si>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</si>
  <si>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</si>
  <si>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</si>
  <si>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</si>
  <si>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</si>
  <si>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</si>
  <si>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</si>
  <si>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</si>
  <si>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</si>
  <si>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</si>
  <si>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</si>
  <si>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</si>
  <si>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</si>
  <si>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</si>
  <si>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</si>
  <si>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</si>
  <si>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</si>
  <si>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</si>
  <si>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</si>
  <si>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</si>
  <si>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</si>
  <si>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</si>
  <si>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</si>
  <si>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</si>
  <si>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</si>
  <si>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</si>
  <si>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</si>
  <si>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</si>
  <si>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</si>
  <si>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</si>
  <si>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</si>
  <si>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</si>
  <si>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</si>
  <si>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</si>
  <si>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</si>
  <si>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</si>
  <si>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</si>
  <si>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</si>
  <si>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</si>
  <si>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</si>
  <si>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</si>
  <si>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</si>
  <si>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</si>
  <si>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</si>
  <si>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</si>
  <si>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</si>
  <si>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</si>
  <si>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</si>
  <si>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</si>
  <si>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</si>
  <si>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</si>
  <si>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</si>
  <si>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</si>
  <si>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</si>
  <si>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</si>
  <si>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</si>
  <si>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</si>
  <si>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</si>
  <si>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</si>
  <si>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</si>
  <si>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</si>
  <si>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</si>
  <si>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</si>
  <si>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</si>
  <si>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</si>
  <si>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</si>
  <si>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</si>
  <si>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</si>
  <si>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</si>
  <si>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</si>
  <si>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</si>
  <si>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</si>
  <si>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</si>
  <si>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</si>
  <si>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</si>
  <si>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</si>
  <si>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</si>
  <si>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</si>
  <si>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</si>
  <si>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</si>
  <si>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</si>
  <si>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</si>
  <si>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</si>
  <si>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</si>
  <si>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</si>
  <si>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</si>
  <si>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</si>
  <si>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</si>
  <si>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</si>
  <si>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</si>
  <si>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</si>
  <si>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</si>
  <si>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</si>
  <si>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</si>
  <si>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</si>
  <si>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</si>
  <si>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</si>
  <si>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</si>
  <si>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</si>
  <si>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</si>
  <si>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</si>
  <si>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</si>
  <si>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</si>
  <si>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</si>
  <si>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</si>
  <si>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</si>
  <si>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</si>
  <si>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</si>
  <si>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</si>
  <si>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</si>
  <si>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</si>
  <si>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</si>
  <si>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</si>
  <si>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</si>
  <si>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</si>
  <si>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</si>
  <si>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</si>
  <si>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</si>
  <si>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</si>
  <si>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</si>
  <si>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</si>
  <si>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</si>
  <si>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</si>
  <si>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</si>
  <si>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</si>
  <si>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</si>
  <si>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</si>
  <si>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</si>
  <si>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</si>
  <si>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</si>
  <si>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</si>
  <si>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</si>
  <si>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</si>
  <si>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</si>
  <si>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</si>
  <si>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</si>
  <si>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</si>
  <si>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</si>
  <si>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</si>
  <si>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</si>
  <si>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</si>
  <si>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</si>
  <si>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</si>
  <si>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</si>
  <si>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</si>
  <si>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</si>
  <si>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</si>
  <si>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</si>
  <si>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</si>
  <si>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</si>
  <si>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</si>
  <si>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</si>
  <si>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</si>
  <si>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</si>
  <si>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</si>
  <si>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</si>
  <si>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</si>
  <si>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</si>
  <si>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</si>
  <si>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</si>
  <si>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</si>
  <si>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</si>
  <si>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</si>
  <si>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</si>
  <si>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</si>
  <si>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</si>
  <si>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</si>
  <si>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</si>
  <si>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</si>
  <si>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</si>
  <si>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</si>
  <si>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</si>
  <si>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</si>
  <si>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</si>
  <si>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</si>
  <si>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</si>
  <si>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</si>
  <si>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</si>
  <si>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</si>
  <si>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</si>
  <si>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</si>
  <si>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</si>
  <si>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</si>
  <si>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</si>
  <si>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</si>
  <si>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</si>
  <si>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</si>
  <si>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</si>
  <si>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</si>
  <si>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</si>
  <si>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</si>
  <si>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</si>
  <si>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</si>
  <si>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</si>
  <si>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</si>
  <si>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</si>
  <si>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</si>
  <si>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</si>
  <si>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</si>
  <si>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</si>
  <si>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</si>
  <si>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</si>
  <si>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</si>
  <si>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</si>
  <si>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</si>
  <si>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</si>
  <si>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</si>
  <si>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</si>
  <si>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</si>
  <si>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</si>
  <si>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</si>
  <si>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</si>
  <si>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</si>
  <si>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</si>
  <si>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</si>
  <si>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</si>
  <si>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</si>
  <si>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</si>
  <si>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</si>
  <si>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</si>
  <si>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</si>
  <si>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</si>
  <si>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</si>
  <si>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</si>
  <si>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</si>
  <si>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</si>
  <si>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</si>
  <si>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</si>
  <si>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</si>
  <si>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</si>
  <si>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</si>
  <si>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</si>
  <si>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</si>
  <si>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</si>
  <si>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</si>
  <si>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</si>
  <si>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</si>
  <si>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</si>
  <si>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</si>
  <si>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</si>
  <si>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</si>
  <si>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</si>
  <si>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</si>
  <si>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</si>
  <si>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</si>
  <si>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</si>
  <si>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</si>
  <si>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</si>
  <si>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</si>
  <si>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</si>
  <si>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</si>
  <si>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</si>
  <si>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</si>
  <si>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</si>
  <si>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</si>
  <si>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</si>
  <si>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</si>
  <si>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</si>
  <si>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</si>
  <si>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</si>
  <si>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</si>
  <si>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</si>
  <si>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</si>
  <si>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</si>
  <si>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</si>
  <si>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</si>
  <si>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</si>
  <si>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</si>
  <si>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</si>
  <si>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</si>
  <si>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</si>
  <si>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</si>
  <si>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</si>
  <si>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</si>
  <si>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</si>
  <si>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</si>
  <si>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</si>
  <si>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</si>
  <si>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</si>
  <si>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</si>
  <si>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</si>
  <si>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</si>
  <si>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</si>
  <si>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</si>
  <si>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</si>
  <si>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</si>
  <si>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</si>
  <si>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</si>
  <si>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</si>
  <si>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</si>
  <si>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</si>
  <si>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</si>
  <si>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</si>
  <si>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</si>
  <si>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</si>
  <si>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</si>
  <si>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</si>
  <si>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</si>
  <si>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</si>
  <si>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</si>
  <si>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</si>
  <si>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</si>
  <si>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</si>
  <si>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</si>
  <si>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</si>
  <si>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</si>
  <si>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</si>
  <si>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</si>
  <si>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</si>
  <si>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</si>
  <si>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</si>
  <si>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</si>
  <si>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</si>
  <si>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</si>
  <si>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</si>
  <si>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</si>
  <si>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</si>
  <si>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</si>
  <si>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</si>
  <si>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</si>
  <si>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</si>
  <si>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</si>
  <si>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</si>
  <si>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</si>
  <si>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</si>
  <si>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</si>
  <si>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</si>
  <si>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</si>
  <si>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</si>
  <si>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</si>
  <si>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</si>
  <si>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</si>
  <si>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</si>
  <si>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</si>
  <si>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</si>
  <si>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</si>
  <si>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</si>
  <si>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</si>
  <si>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</si>
  <si>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</si>
  <si>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</si>
  <si>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</si>
  <si>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</si>
  <si>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</si>
  <si>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</si>
  <si>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</si>
  <si>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</si>
  <si>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</si>
  <si>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</si>
  <si>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</si>
  <si>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</si>
  <si>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</si>
  <si>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</si>
  <si>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</si>
  <si>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</si>
  <si>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</si>
  <si>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</si>
  <si>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</si>
  <si>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</si>
  <si>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</si>
  <si>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</si>
  <si>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</si>
  <si>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</si>
  <si>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</si>
  <si>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</si>
  <si>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</si>
  <si>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</si>
  <si>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</si>
  <si>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</si>
  <si>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</si>
  <si>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</si>
  <si>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</si>
  <si>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</si>
  <si>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</si>
  <si>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</si>
  <si>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</si>
  <si>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</si>
  <si>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</si>
  <si>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</si>
  <si>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</si>
  <si>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</si>
  <si>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</si>
  <si>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</si>
  <si>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</si>
  <si>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</si>
  <si>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</si>
  <si>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</si>
  <si>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</si>
  <si>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</si>
  <si>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</si>
  <si>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</si>
  <si>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</si>
  <si>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</si>
  <si>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</si>
  <si>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</si>
  <si>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</si>
  <si>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</si>
  <si>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</si>
  <si>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</si>
  <si>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</si>
  <si>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</si>
  <si>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</si>
  <si>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</si>
  <si>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</si>
  <si>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</si>
  <si>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</si>
  <si>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</si>
  <si>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</si>
  <si>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</si>
  <si>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</si>
  <si>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</si>
  <si>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</si>
  <si>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</si>
  <si>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</si>
  <si>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</si>
  <si>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</si>
  <si>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</si>
  <si>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</si>
  <si>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</si>
  <si>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</si>
  <si>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</si>
  <si>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</si>
  <si>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</si>
  <si>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</si>
  <si>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</si>
  <si>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</si>
  <si>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</si>
  <si>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</si>
  <si>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</si>
  <si>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</si>
  <si>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</si>
  <si>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</si>
  <si>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</si>
  <si>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</si>
  <si>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</si>
  <si>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</si>
  <si>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</si>
  <si>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</si>
  <si>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</si>
  <si>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</si>
  <si>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</si>
  <si>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</si>
  <si>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</si>
  <si>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</si>
  <si>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</si>
  <si>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</si>
  <si>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</si>
  <si>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</si>
  <si>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</si>
  <si>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</si>
  <si>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</si>
  <si>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</si>
  <si>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</si>
  <si>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</si>
  <si>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</si>
  <si>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</si>
  <si>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</si>
  <si>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</si>
  <si>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</si>
  <si>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</si>
  <si>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</si>
  <si>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</si>
  <si>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</si>
  <si>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</si>
  <si>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</si>
  <si>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</si>
  <si>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</si>
  <si>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</si>
  <si>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</si>
  <si>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</si>
  <si>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</si>
  <si>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</si>
  <si>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</si>
  <si>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</si>
  <si>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</si>
  <si>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</si>
  <si>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</si>
  <si>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</si>
  <si>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</si>
  <si>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</si>
  <si>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</si>
  <si>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</si>
  <si>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</si>
  <si>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</si>
  <si>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</si>
  <si>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</si>
  <si>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</si>
  <si>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</si>
  <si>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</si>
  <si>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</si>
  <si>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</si>
  <si>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</si>
  <si>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</si>
  <si>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</si>
  <si>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</si>
  <si>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</si>
  <si>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</si>
  <si>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</si>
  <si>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</si>
  <si>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</si>
  <si>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</si>
  <si>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</si>
  <si>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</si>
  <si>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</si>
  <si>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</si>
  <si>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</si>
  <si>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</si>
  <si>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</si>
  <si>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</si>
  <si>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</si>
  <si>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</si>
  <si>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</si>
  <si>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</si>
  <si>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</si>
  <si>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</si>
  <si>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</si>
  <si>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</si>
  <si>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</si>
  <si>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</si>
  <si>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</si>
  <si>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</si>
  <si>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</si>
  <si>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</si>
  <si>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</si>
  <si>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</si>
  <si>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</si>
  <si>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</si>
  <si>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</si>
  <si>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</si>
  <si>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</si>
  <si>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</si>
  <si>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</si>
  <si>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</si>
  <si>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</si>
  <si>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</si>
  <si>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</si>
  <si>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</si>
  <si>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</si>
  <si>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</si>
  <si>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</si>
  <si>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</si>
  <si>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</si>
  <si>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</si>
  <si>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</si>
  <si>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</si>
  <si>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</si>
  <si>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</si>
  <si>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</si>
  <si>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</si>
  <si>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</si>
  <si>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</si>
  <si>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</si>
  <si>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</si>
  <si>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</si>
  <si>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</si>
  <si>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</si>
  <si>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</si>
  <si>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</si>
  <si>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</si>
  <si>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</si>
  <si>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</si>
  <si>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</si>
  <si>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</si>
  <si>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</si>
  <si>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</si>
  <si>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</si>
  <si>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</si>
  <si>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</si>
  <si>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</si>
  <si>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</si>
  <si>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</si>
  <si>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</si>
  <si>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</si>
  <si>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</si>
  <si>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</si>
  <si>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</si>
  <si>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</si>
  <si>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</si>
  <si>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</si>
  <si>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</si>
  <si>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</si>
  <si>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</si>
  <si>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</si>
  <si>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</si>
  <si>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</si>
  <si>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</si>
  <si>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</si>
  <si>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</si>
  <si>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</si>
  <si>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</si>
  <si>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</si>
  <si>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</si>
  <si>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</si>
  <si>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</si>
  <si>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</si>
  <si>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</si>
  <si>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</si>
  <si>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</si>
  <si>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</si>
  <si>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</si>
  <si>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</si>
  <si>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</si>
  <si>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</si>
  <si>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</si>
  <si>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</si>
  <si>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</si>
  <si>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</si>
  <si>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</si>
  <si>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</si>
  <si>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</si>
  <si>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</si>
  <si>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</si>
  <si>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</si>
  <si>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</si>
  <si>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</si>
  <si>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</si>
  <si>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</si>
  <si>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</si>
  <si>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</si>
  <si>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</si>
  <si>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</si>
  <si>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</si>
  <si>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</si>
  <si>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</si>
  <si>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</si>
  <si>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</si>
  <si>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</si>
  <si>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</si>
  <si>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</si>
  <si>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</si>
  <si>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</si>
  <si>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</si>
  <si>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</si>
  <si>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</si>
  <si>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</si>
  <si>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</si>
  <si>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</si>
  <si>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</si>
  <si>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</si>
  <si>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</si>
  <si>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</si>
  <si>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</si>
  <si>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</si>
  <si>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</si>
  <si>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</si>
  <si>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</si>
  <si>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</si>
  <si>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</si>
  <si>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</si>
  <si>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</si>
  <si>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</si>
  <si>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</si>
  <si>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</si>
  <si>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</si>
  <si>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</si>
  <si>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</si>
  <si>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</si>
  <si>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</si>
  <si>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</si>
  <si>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</si>
  <si>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</si>
  <si>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</si>
  <si>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</si>
  <si>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</si>
  <si>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</si>
  <si>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</si>
  <si>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</si>
  <si>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</si>
  <si>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</si>
  <si>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</si>
  <si>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</si>
  <si>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</si>
  <si>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</si>
  <si>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</si>
  <si>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</si>
  <si>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</si>
  <si>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</si>
  <si>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</si>
  <si>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</si>
  <si>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</si>
  <si>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</si>
  <si>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</si>
  <si>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</si>
  <si>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</si>
  <si>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</si>
  <si>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</si>
  <si>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</si>
  <si>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</si>
  <si>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</si>
  <si>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</si>
  <si>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</si>
  <si>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</si>
  <si>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</si>
  <si>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</si>
  <si>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</si>
  <si>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</si>
  <si>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</si>
  <si>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</si>
  <si>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</si>
  <si>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</si>
  <si>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</si>
  <si>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</si>
  <si>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</si>
  <si>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</si>
  <si>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</si>
  <si>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</si>
  <si>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</si>
  <si>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</si>
  <si>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</si>
  <si>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</si>
  <si>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</si>
  <si>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</si>
  <si>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</si>
  <si>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</si>
  <si>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</si>
  <si>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</si>
  <si>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</si>
  <si>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</si>
  <si>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</si>
  <si>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</si>
  <si>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</si>
  <si>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</si>
  <si>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</si>
  <si>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</si>
  <si>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</si>
  <si>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</si>
  <si>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</si>
  <si>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</si>
  <si>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</si>
  <si>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</si>
  <si>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</si>
  <si>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</si>
  <si>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</si>
  <si>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</si>
  <si>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</si>
  <si>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</si>
  <si>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</si>
  <si>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</si>
  <si>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</si>
  <si>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</si>
  <si>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</si>
  <si>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</si>
  <si>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</si>
  <si>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</si>
  <si>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</si>
  <si>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</si>
  <si>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</si>
  <si>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</si>
  <si>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</si>
  <si>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</si>
  <si>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</si>
  <si>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</si>
  <si>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</si>
  <si>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</si>
  <si>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</si>
  <si>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</si>
  <si>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</si>
  <si>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</si>
  <si>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</si>
  <si>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</si>
  <si>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</si>
  <si>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</si>
  <si>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</si>
  <si>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</si>
  <si>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</si>
  <si>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</si>
  <si>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</si>
  <si>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</si>
  <si>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</si>
  <si>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</si>
  <si>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</si>
  <si>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</si>
  <si>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</si>
  <si>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</si>
  <si>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</si>
  <si>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</si>
  <si>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</si>
  <si>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</si>
  <si>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</si>
  <si>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</si>
  <si>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</si>
  <si>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</si>
  <si>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</si>
  <si>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</si>
  <si>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</si>
  <si>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</si>
  <si>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</si>
  <si>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</si>
  <si>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</si>
  <si>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</si>
  <si>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</si>
  <si>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</si>
  <si>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</si>
  <si>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</si>
  <si>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</si>
  <si>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</si>
  <si>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</si>
  <si>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</si>
  <si>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</si>
  <si>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</si>
  <si>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</si>
  <si>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</si>
  <si>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</si>
  <si>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</si>
  <si>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</si>
  <si>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</si>
  <si>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</si>
  <si>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</si>
  <si>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</si>
  <si>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</si>
  <si>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</si>
  <si>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</si>
  <si>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</si>
  <si>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</si>
  <si>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</si>
  <si>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</si>
  <si>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</si>
  <si>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</si>
  <si>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</si>
  <si>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</si>
  <si>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</si>
  <si>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</si>
  <si>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</si>
  <si>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</si>
  <si>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</si>
  <si>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</si>
  <si>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</si>
  <si>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</si>
  <si>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</si>
  <si>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</si>
  <si>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</si>
  <si>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</si>
  <si>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</si>
  <si>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</si>
  <si>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</si>
  <si>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</si>
  <si>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</si>
  <si>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</si>
  <si>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</si>
  <si>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</si>
  <si>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</si>
  <si>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</si>
  <si>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</si>
  <si>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</si>
  <si>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</si>
  <si>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</si>
  <si>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</si>
  <si>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</si>
  <si>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</si>
  <si>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</si>
  <si>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</si>
  <si>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</si>
  <si>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</si>
  <si>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</si>
  <si>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</si>
  <si>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</si>
  <si>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</si>
  <si>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</si>
  <si>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</si>
  <si>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</si>
  <si>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</si>
  <si>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</si>
  <si>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</si>
  <si>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</si>
  <si>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</si>
  <si>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</si>
  <si>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</si>
  <si>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</si>
  <si>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</si>
  <si>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</si>
  <si>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</si>
  <si>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</si>
  <si>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</si>
  <si>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</si>
  <si>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</si>
  <si>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</si>
  <si>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</si>
  <si>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</si>
  <si>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</si>
  <si>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</si>
  <si>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</si>
  <si>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</si>
  <si>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</si>
  <si>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</si>
  <si>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</si>
  <si>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</si>
  <si>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</si>
  <si>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</si>
  <si>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</si>
  <si>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</si>
  <si>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</si>
  <si>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</si>
  <si>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</si>
  <si>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</si>
  <si>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</si>
  <si>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</si>
  <si>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</si>
  <si>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</si>
  <si>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</si>
  <si>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</si>
  <si>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</si>
  <si>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</si>
  <si>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</si>
  <si>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</si>
  <si>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</si>
  <si>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</si>
  <si>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</si>
  <si>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</si>
  <si>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</si>
  <si>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</si>
  <si>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</si>
  <si>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</si>
  <si>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</si>
  <si>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</si>
  <si>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</si>
  <si>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</si>
  <si>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</si>
  <si>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</si>
  <si>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</si>
  <si>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</si>
  <si>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</si>
  <si>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</si>
  <si>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</si>
  <si>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</si>
  <si>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</si>
  <si>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</si>
  <si>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</si>
  <si>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</si>
  <si>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</si>
  <si>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</si>
  <si>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</si>
  <si>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</si>
  <si>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</si>
  <si>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</si>
  <si>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</si>
  <si>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</si>
  <si>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</si>
  <si>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</si>
  <si>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</si>
  <si>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</si>
  <si>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</si>
  <si>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</si>
  <si>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</si>
  <si>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</si>
  <si>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</si>
  <si>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</si>
  <si>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</si>
  <si>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</si>
  <si>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</si>
  <si>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</si>
  <si>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</si>
  <si>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</si>
  <si>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</si>
  <si>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</si>
  <si>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</si>
  <si>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</si>
  <si>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</si>
  <si>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</si>
  <si>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</si>
  <si>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</si>
  <si>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</si>
  <si>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</si>
  <si>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</si>
  <si>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</si>
  <si>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</si>
  <si>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</si>
  <si>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</si>
  <si>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</si>
  <si>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</si>
  <si>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</si>
  <si>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</si>
  <si>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</si>
  <si>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</si>
  <si>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</si>
  <si>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</si>
  <si>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</si>
  <si>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</si>
  <si>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</si>
  <si>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</si>
  <si>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</si>
  <si>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</si>
  <si>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</si>
  <si>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</si>
  <si>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</si>
  <si>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</si>
  <si>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</si>
  <si>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</si>
  <si>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</si>
  <si>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</si>
  <si>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</si>
  <si>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</si>
  <si>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</si>
  <si>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</si>
  <si>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</si>
  <si>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</si>
  <si>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</si>
  <si>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</si>
  <si>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</si>
  <si>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</si>
  <si>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</si>
  <si>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</si>
  <si>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</si>
  <si>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</si>
  <si>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</si>
  <si>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</si>
  <si>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</si>
  <si>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</si>
  <si>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</si>
  <si>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</si>
  <si>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</si>
  <si>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</si>
  <si>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</si>
  <si>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</si>
  <si>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</si>
  <si>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</si>
  <si>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</si>
  <si>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</si>
  <si>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</si>
  <si>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</si>
  <si>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</si>
  <si>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</si>
  <si>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</si>
  <si>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</si>
  <si>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</si>
  <si>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</si>
  <si>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</si>
  <si>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</si>
  <si>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</si>
  <si>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</si>
  <si>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</si>
  <si>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</si>
  <si>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</si>
  <si>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</si>
  <si>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</si>
  <si>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</si>
  <si>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</si>
  <si>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</si>
  <si>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</si>
  <si>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</si>
  <si>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</si>
  <si>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</si>
  <si>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</si>
  <si>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</si>
  <si>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</si>
  <si>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</si>
  <si>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</si>
  <si>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</si>
  <si>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</si>
  <si>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</si>
  <si>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</si>
  <si>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</si>
  <si>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</si>
  <si>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</si>
  <si>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</si>
  <si>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</si>
  <si>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</si>
  <si>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</si>
  <si>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</si>
  <si>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</si>
  <si>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</si>
  <si>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</si>
  <si>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</si>
  <si>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</si>
  <si>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</si>
  <si>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</si>
  <si>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</si>
  <si>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</si>
  <si>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</si>
  <si>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</si>
  <si>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</si>
  <si>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</si>
  <si>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</si>
  <si>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</si>
  <si>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</si>
  <si>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</si>
  <si>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</si>
  <si>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</si>
  <si>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</si>
  <si>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</si>
  <si>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</si>
  <si>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</si>
  <si>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</si>
  <si>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</si>
  <si>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</si>
  <si>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</si>
  <si>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</si>
  <si>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</si>
  <si>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</si>
  <si>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</si>
  <si>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</si>
  <si>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</si>
  <si>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</si>
  <si>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</si>
  <si>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</si>
  <si>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</si>
  <si>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</si>
  <si>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</si>
  <si>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</si>
  <si>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</si>
  <si>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</si>
  <si>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</si>
  <si>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</si>
  <si>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</si>
  <si>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</si>
  <si>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</si>
  <si>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</si>
  <si>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</si>
  <si>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</si>
  <si>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</si>
  <si>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</si>
  <si>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</si>
  <si>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</si>
  <si>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</si>
  <si>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</si>
  <si>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</si>
  <si>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</si>
  <si>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</si>
  <si>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</si>
  <si>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</si>
  <si>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</si>
  <si>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</si>
  <si>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</si>
  <si>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</si>
  <si>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</si>
  <si>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</si>
  <si>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</si>
  <si>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</si>
  <si>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</si>
  <si>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</si>
  <si>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</si>
  <si>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</si>
  <si>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</si>
  <si>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</si>
  <si>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</si>
  <si>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</si>
  <si>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</si>
  <si>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</si>
  <si>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</si>
  <si>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</si>
  <si>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</si>
  <si>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</si>
  <si>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</si>
  <si>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</si>
  <si>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</si>
  <si>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</si>
  <si>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</si>
  <si>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</si>
  <si>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</si>
  <si>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</si>
  <si>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</si>
  <si>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</si>
  <si>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</si>
  <si>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</si>
  <si>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</si>
  <si>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</si>
  <si>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</si>
  <si>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</si>
  <si>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</si>
  <si>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</si>
  <si>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</si>
  <si>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</si>
  <si>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</si>
  <si>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</si>
  <si>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</si>
  <si>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</si>
  <si>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</si>
  <si>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</si>
  <si>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</si>
  <si>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</si>
  <si>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</si>
  <si>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</si>
  <si>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</si>
  <si>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</si>
  <si>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</si>
  <si>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</si>
  <si>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</si>
  <si>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</si>
  <si>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</si>
  <si>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</si>
  <si>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</si>
  <si>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</si>
  <si>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</si>
  <si>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</si>
  <si>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</si>
  <si>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</si>
  <si>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</si>
  <si>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</si>
  <si>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</si>
  <si>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</si>
  <si>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</si>
  <si>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</si>
  <si>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</si>
  <si>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</si>
  <si>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</si>
  <si>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</si>
  <si>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</si>
  <si>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</si>
  <si>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</si>
  <si>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</si>
  <si>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</si>
  <si>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</si>
  <si>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</si>
  <si>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</si>
  <si>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</si>
  <si>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</si>
  <si>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</si>
  <si>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</si>
  <si>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</si>
  <si>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</si>
  <si>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</si>
  <si>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</si>
  <si>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</si>
  <si>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</si>
  <si>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</si>
  <si>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</si>
  <si>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</si>
  <si>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</si>
  <si>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</si>
  <si>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</si>
  <si>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</si>
  <si>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</si>
  <si>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</si>
  <si>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</si>
  <si>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</si>
  <si>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</si>
  <si>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</si>
  <si>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</si>
  <si>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</si>
  <si>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</si>
  <si>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</si>
  <si>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</si>
  <si>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</si>
  <si>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</si>
  <si>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</si>
  <si>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</si>
  <si>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</si>
  <si>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</si>
  <si>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</si>
  <si>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</si>
  <si>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</si>
  <si>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</si>
  <si>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</si>
  <si>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</si>
  <si>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</si>
  <si>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</si>
  <si>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</si>
  <si>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</si>
  <si>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</si>
  <si>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</si>
  <si>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</si>
  <si>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</si>
  <si>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</si>
  <si>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</si>
  <si>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</si>
  <si>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</si>
  <si>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</si>
  <si>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</si>
  <si>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</si>
  <si>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</si>
  <si>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</si>
  <si>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</si>
  <si>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</si>
  <si>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</si>
  <si>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</si>
  <si>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</si>
  <si>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</si>
  <si>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</si>
  <si>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</si>
  <si>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</si>
  <si>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</si>
  <si>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</si>
  <si>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</si>
  <si>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</si>
  <si>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</si>
  <si>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</si>
  <si>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</si>
  <si>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</si>
  <si>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</si>
  <si>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</si>
  <si>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</si>
  <si>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</si>
  <si>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</si>
  <si>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</si>
  <si>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</si>
  <si>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</si>
  <si>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</si>
  <si>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</si>
  <si>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</si>
  <si>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</si>
  <si>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</si>
  <si>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</si>
  <si>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</si>
  <si>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</si>
  <si>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</si>
  <si>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</si>
  <si>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</si>
  <si>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</si>
  <si>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</si>
  <si>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</si>
  <si>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</si>
  <si>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</si>
  <si>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</si>
  <si>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</si>
  <si>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</si>
  <si>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</si>
  <si>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</si>
  <si>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</si>
  <si>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</si>
  <si>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</si>
  <si>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</si>
  <si>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</si>
  <si>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</si>
  <si>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</si>
  <si>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</si>
  <si>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</si>
  <si>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</si>
  <si>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</si>
  <si>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</si>
  <si>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</si>
  <si>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</si>
  <si>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</si>
  <si>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</si>
  <si>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</si>
  <si>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</si>
  <si>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</si>
  <si>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</si>
  <si>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</si>
  <si>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</si>
  <si>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</si>
  <si>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</si>
  <si>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</si>
  <si>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</si>
  <si>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</si>
  <si>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</si>
  <si>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</si>
  <si>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</si>
  <si>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</si>
  <si>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</si>
  <si>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</si>
  <si>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</si>
  <si>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</si>
  <si>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</si>
  <si>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</si>
  <si>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</si>
  <si>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</si>
  <si>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</si>
  <si>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</si>
  <si>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</si>
  <si>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</si>
  <si>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</si>
  <si>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</si>
  <si>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</si>
  <si>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</si>
  <si>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</si>
  <si>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</si>
  <si>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</si>
  <si>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</si>
  <si>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</si>
  <si>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</si>
  <si>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</si>
  <si>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</si>
  <si>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</si>
  <si>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</si>
  <si>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</si>
  <si>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</si>
  <si>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</si>
  <si>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</si>
  <si>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</si>
  <si>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</si>
  <si>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</si>
  <si>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</si>
  <si>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</si>
  <si>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</si>
  <si>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</si>
  <si>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</si>
  <si>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</si>
  <si>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</si>
  <si>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</si>
  <si>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</si>
  <si>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</si>
  <si>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</si>
  <si>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</si>
  <si>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</si>
  <si>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</si>
  <si>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</si>
  <si>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</si>
  <si>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</si>
  <si>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</si>
  <si>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</si>
  <si>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</si>
  <si>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</si>
  <si>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</si>
  <si>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</si>
  <si>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</si>
  <si>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</si>
  <si>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</si>
  <si>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</si>
  <si>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</si>
  <si>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</si>
  <si>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</si>
  <si>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</si>
  <si>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</si>
  <si>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</si>
  <si>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</si>
  <si>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</si>
  <si>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</si>
  <si>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</si>
  <si>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</si>
  <si>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</si>
  <si>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</si>
  <si>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</si>
  <si>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</si>
  <si>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</si>
  <si>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</si>
  <si>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</si>
  <si>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</si>
  <si>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</si>
  <si>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</si>
  <si>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</si>
  <si>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</si>
  <si>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</si>
  <si>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</si>
  <si>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</si>
  <si>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</si>
  <si>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</si>
  <si>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</si>
  <si>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</si>
  <si>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</si>
  <si>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</si>
  <si>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</si>
  <si>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</si>
  <si>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</si>
  <si>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</si>
  <si>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</si>
  <si>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</si>
  <si>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</si>
  <si>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</si>
  <si>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</si>
  <si>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</si>
  <si>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</si>
  <si>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</si>
  <si>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</si>
  <si>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</si>
  <si>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</si>
  <si>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</si>
  <si>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</si>
  <si>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</si>
  <si>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</si>
  <si>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</si>
  <si>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</si>
  <si>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</si>
  <si>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</si>
  <si>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</si>
  <si>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</si>
  <si>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</si>
  <si>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</si>
  <si>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</si>
  <si>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</si>
  <si>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</si>
  <si>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</si>
  <si>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</si>
  <si>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</si>
  <si>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</si>
  <si>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</si>
  <si>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</si>
  <si>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</si>
  <si>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</si>
  <si>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</si>
  <si>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</si>
  <si>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</si>
  <si>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</si>
  <si>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</si>
  <si>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</si>
  <si>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</si>
  <si>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</si>
  <si>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</si>
  <si>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</si>
  <si>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</si>
  <si>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</si>
  <si>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</si>
  <si>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</si>
  <si>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</si>
  <si>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</si>
  <si>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</si>
  <si>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</si>
  <si>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</si>
  <si>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</si>
  <si>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</si>
  <si>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</si>
  <si>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</si>
  <si>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</si>
  <si>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</si>
  <si>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</si>
  <si>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</si>
  <si>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</si>
  <si>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</si>
  <si>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</si>
  <si>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</si>
  <si>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</si>
  <si>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</si>
  <si>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</si>
  <si>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</si>
  <si>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</si>
  <si>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</si>
  <si>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</si>
  <si>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</si>
  <si>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</si>
  <si>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</si>
  <si>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</si>
  <si>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</si>
  <si>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</si>
  <si>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</si>
  <si>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</si>
  <si>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</si>
  <si>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</si>
  <si>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</si>
  <si>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</si>
  <si>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</si>
  <si>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</si>
  <si>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</si>
  <si>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</si>
  <si>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</si>
  <si>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</si>
  <si>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</si>
  <si>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</si>
  <si>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</si>
  <si>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</si>
  <si>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</si>
  <si>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</si>
  <si>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</si>
  <si>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</si>
  <si>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</si>
  <si>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</si>
  <si>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</si>
  <si>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</si>
  <si>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</si>
  <si>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</si>
  <si>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</si>
  <si>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</si>
  <si>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</si>
  <si>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</si>
  <si>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</si>
  <si>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</si>
  <si>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</si>
  <si>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</si>
  <si>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</si>
  <si>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</si>
  <si>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</si>
  <si>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</si>
  <si>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</si>
  <si>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</si>
  <si>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</si>
  <si>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</si>
  <si>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</si>
  <si>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</si>
  <si>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</si>
  <si>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</si>
  <si>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</si>
  <si>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</si>
  <si>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</si>
  <si>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</si>
  <si>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</si>
  <si>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</si>
  <si>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</si>
  <si>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</si>
  <si>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</si>
  <si>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</si>
  <si>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</si>
  <si>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</si>
  <si>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</si>
  <si>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</si>
  <si>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</si>
  <si>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</si>
  <si>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</si>
  <si>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</si>
  <si>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</si>
  <si>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</si>
  <si>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</si>
  <si>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</si>
  <si>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</si>
  <si>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</si>
  <si>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</si>
  <si>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</si>
  <si>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</si>
  <si>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</si>
  <si>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</si>
  <si>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</si>
  <si>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</si>
  <si>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</si>
  <si>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</si>
  <si>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</si>
  <si>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</si>
  <si>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</si>
  <si>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</si>
  <si>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</si>
  <si>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</si>
  <si>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</si>
  <si>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</si>
  <si>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</si>
  <si>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</si>
  <si>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</si>
  <si>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</si>
  <si>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</si>
  <si>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</si>
  <si>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</si>
  <si>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</si>
  <si>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</si>
  <si>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</si>
  <si>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</si>
  <si>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</si>
  <si>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</si>
  <si>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</si>
  <si>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</si>
  <si>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</si>
  <si>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</si>
  <si>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</si>
  <si>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</si>
  <si>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</si>
  <si>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</si>
  <si>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</si>
  <si>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</si>
  <si>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</si>
  <si>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</si>
  <si>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</si>
  <si>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</si>
  <si>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</si>
  <si>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</si>
  <si>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</si>
  <si>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</si>
  <si>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</si>
  <si>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</si>
  <si>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</si>
  <si>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</si>
  <si>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</si>
  <si>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</si>
  <si>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</si>
  <si>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</si>
  <si>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</si>
  <si>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</si>
  <si>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</si>
  <si>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</si>
  <si>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</si>
  <si>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</si>
  <si>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</si>
  <si>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</si>
  <si>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</si>
  <si>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</si>
  <si>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</si>
  <si>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</si>
  <si>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</si>
  <si>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</si>
  <si>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</si>
  <si>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</si>
  <si>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</si>
  <si>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</si>
  <si>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</si>
  <si>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</si>
  <si>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</si>
  <si>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</si>
  <si>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</si>
  <si>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</si>
  <si>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</si>
  <si>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</si>
  <si>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</si>
  <si>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</si>
  <si>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</si>
  <si>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</si>
  <si>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</si>
  <si>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</si>
  <si>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</si>
  <si>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</si>
  <si>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</si>
  <si>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</si>
  <si>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</si>
  <si>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</si>
  <si>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</si>
  <si>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</si>
  <si>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</si>
  <si>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</si>
  <si>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</si>
  <si>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</si>
  <si>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</si>
  <si>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</si>
  <si>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</si>
  <si>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</si>
  <si>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</si>
  <si>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</si>
  <si>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</si>
  <si>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</si>
  <si>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</si>
  <si>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</si>
  <si>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</si>
  <si>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</si>
  <si>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</si>
  <si>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</si>
  <si>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</si>
  <si>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</si>
  <si>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</si>
  <si>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</si>
  <si>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</si>
  <si>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</si>
  <si>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</si>
  <si>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</si>
  <si>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</si>
  <si>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</si>
  <si>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</si>
  <si>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</si>
  <si>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</si>
  <si>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</si>
  <si>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</si>
  <si>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</si>
  <si>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</si>
  <si>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</si>
  <si>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</si>
  <si>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</si>
  <si>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</si>
  <si>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</si>
  <si>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</si>
  <si>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</si>
  <si>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</si>
  <si>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</si>
  <si>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</si>
  <si>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</si>
  <si>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</si>
  <si>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</si>
  <si>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</si>
  <si>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</si>
  <si>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</si>
  <si>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</si>
  <si>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</si>
  <si>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</si>
  <si>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</si>
  <si>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</si>
  <si>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</si>
  <si>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</si>
  <si>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</si>
  <si>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</si>
  <si>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</si>
  <si>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</si>
  <si>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</si>
  <si>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</si>
  <si>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</si>
  <si>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</si>
  <si>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</si>
  <si>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</si>
  <si>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</si>
  <si>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</si>
  <si>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</si>
  <si>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</si>
  <si>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</si>
  <si>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</si>
  <si>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</si>
  <si>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</si>
  <si>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</si>
  <si>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</si>
  <si>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</si>
  <si>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</si>
  <si>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</si>
  <si>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</si>
  <si>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</si>
  <si>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</si>
  <si>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</si>
  <si>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</si>
  <si>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</si>
  <si>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</si>
  <si>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</si>
  <si>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</si>
  <si>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</si>
  <si>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</si>
  <si>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</si>
  <si>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</si>
  <si>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</si>
  <si>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</si>
  <si>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</si>
  <si>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</si>
  <si>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</si>
  <si>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</si>
  <si>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</si>
  <si>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</si>
  <si>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</si>
  <si>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</si>
  <si>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</si>
  <si>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</si>
  <si>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</si>
  <si>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</si>
  <si>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</si>
  <si>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</si>
  <si>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</si>
  <si>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</si>
  <si>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</si>
  <si>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</si>
  <si>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</si>
  <si>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</si>
  <si>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</si>
  <si>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</si>
  <si>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</si>
  <si>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</si>
  <si>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</si>
  <si>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</si>
  <si>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</si>
  <si>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</si>
  <si>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</si>
  <si>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</si>
  <si>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</si>
  <si>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</si>
  <si>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</si>
  <si>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</si>
  <si>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</si>
  <si>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</si>
  <si>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</si>
  <si>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</si>
  <si>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</si>
  <si>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</si>
  <si>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</si>
  <si>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</si>
  <si>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</si>
  <si>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</si>
  <si>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</si>
  <si>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</si>
  <si>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</si>
  <si>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</si>
  <si>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</si>
  <si>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</si>
  <si>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</si>
  <si>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</si>
  <si>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</si>
  <si>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</si>
  <si>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</si>
  <si>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</si>
  <si>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</si>
  <si>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</si>
  <si>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</si>
  <si>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</si>
  <si>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</si>
  <si>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</si>
  <si>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</si>
  <si>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</si>
  <si>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</si>
  <si>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</si>
  <si>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</si>
  <si>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</si>
  <si>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</si>
  <si>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</si>
  <si>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</si>
  <si>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</si>
  <si>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</si>
  <si>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</si>
  <si>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</si>
  <si>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</si>
  <si>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</si>
  <si>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</si>
  <si>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</si>
  <si>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</si>
  <si>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</si>
  <si>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</si>
  <si>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</si>
  <si>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</si>
  <si>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</si>
  <si>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</si>
  <si>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</si>
  <si>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</si>
  <si>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</si>
  <si>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</si>
  <si>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</si>
  <si>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</si>
  <si>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</si>
  <si>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</si>
  <si>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</si>
  <si>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</si>
  <si>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</si>
  <si>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</si>
  <si>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</si>
  <si>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</si>
  <si>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</si>
  <si>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</si>
  <si>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</si>
  <si>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</si>
  <si>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</si>
  <si>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</si>
  <si>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</si>
  <si>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</si>
  <si>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</si>
  <si>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</si>
  <si>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</si>
  <si>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</si>
  <si>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</si>
  <si>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</si>
  <si>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</si>
  <si>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</si>
  <si>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</si>
  <si>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</si>
  <si>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</si>
  <si>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</si>
  <si>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</si>
  <si>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</si>
  <si>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</si>
  <si>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</si>
  <si>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</si>
  <si>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</si>
  <si>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</si>
  <si>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</si>
  <si>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</si>
  <si>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</si>
  <si>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</si>
  <si>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</si>
  <si>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</si>
  <si>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</si>
  <si>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</si>
  <si>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</si>
  <si>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</si>
  <si>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</si>
  <si>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</si>
  <si>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</si>
  <si>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</si>
  <si>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</si>
  <si>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</si>
  <si>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</si>
  <si>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</si>
  <si>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</si>
  <si>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</si>
  <si>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</si>
  <si>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</si>
  <si>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</si>
  <si>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</si>
  <si>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</si>
  <si>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</si>
  <si>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</si>
  <si>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</si>
  <si>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</si>
  <si>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</si>
  <si>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</si>
  <si>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</si>
  <si>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</si>
  <si>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</si>
  <si>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</si>
  <si>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</si>
  <si>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</si>
  <si>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</si>
  <si>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</si>
  <si>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</si>
  <si>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</si>
  <si>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</si>
  <si>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</si>
  <si>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</si>
  <si>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</si>
  <si>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</si>
  <si>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</si>
  <si>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</si>
  <si>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</si>
  <si>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</si>
  <si>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</si>
  <si>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</si>
  <si>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</si>
  <si>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</si>
  <si>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</si>
  <si>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</si>
  <si>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</si>
  <si>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</si>
  <si>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</si>
  <si>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</si>
  <si>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</si>
  <si>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</si>
  <si>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</si>
  <si>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</si>
  <si>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</si>
  <si>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</si>
  <si>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</si>
  <si>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</si>
  <si>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</si>
  <si>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</si>
  <si>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</si>
  <si>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</si>
  <si>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</si>
  <si>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</si>
  <si>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</si>
  <si>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</si>
  <si>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</si>
  <si>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</si>
  <si>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</si>
  <si>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</si>
  <si>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</si>
  <si>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</si>
  <si>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</si>
  <si>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</si>
  <si>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</si>
  <si>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</si>
  <si>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</si>
  <si>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</si>
  <si>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</si>
  <si>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</si>
  <si>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</si>
  <si>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</si>
  <si>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</si>
  <si>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</si>
  <si>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</si>
  <si>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</si>
  <si>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</si>
  <si>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</si>
  <si>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</si>
  <si>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</si>
  <si>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</si>
  <si>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</si>
  <si>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</si>
  <si>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</si>
  <si>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</si>
  <si>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</si>
  <si>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</si>
  <si>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</si>
  <si>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</si>
  <si>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</si>
  <si>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</si>
  <si>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</si>
  <si>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</si>
  <si>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</si>
  <si>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</si>
  <si>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</si>
  <si>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</si>
  <si>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</si>
  <si>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</si>
  <si>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</si>
  <si>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</si>
  <si>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</si>
  <si>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</si>
  <si>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</si>
  <si>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</si>
  <si>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</si>
  <si>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</si>
  <si>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</si>
  <si>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</si>
  <si>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</si>
  <si>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</si>
  <si>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</si>
  <si>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</si>
  <si>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</si>
  <si>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</si>
  <si>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</si>
  <si>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</si>
  <si>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</si>
  <si>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</si>
  <si>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</si>
  <si>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</si>
  <si>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</si>
  <si>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</si>
  <si>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</si>
  <si>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</si>
  <si>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</si>
  <si>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</si>
  <si>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</si>
  <si>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</si>
  <si>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</si>
  <si>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</si>
  <si>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</si>
  <si>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</si>
  <si>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</si>
  <si>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</si>
  <si>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</si>
  <si>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</si>
  <si>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</si>
  <si>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</si>
  <si>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</si>
  <si>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</si>
  <si>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</si>
  <si>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</si>
  <si>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</si>
  <si>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</si>
  <si>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</si>
  <si>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</si>
  <si>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</si>
  <si>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</si>
  <si>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</si>
  <si>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</si>
  <si>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</si>
  <si>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</si>
  <si>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</si>
  <si>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</si>
  <si>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</si>
  <si>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</si>
  <si>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</si>
  <si>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</si>
  <si>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</si>
  <si>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</si>
  <si>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</si>
  <si>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</si>
  <si>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</si>
  <si>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</si>
  <si>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</si>
  <si>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</si>
  <si>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</si>
  <si>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</si>
  <si>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</si>
  <si>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</si>
  <si>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</si>
  <si>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</si>
  <si>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</si>
  <si>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</si>
  <si>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</si>
  <si>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</si>
  <si>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</si>
  <si>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</si>
  <si>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</si>
  <si>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</si>
  <si>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</si>
  <si>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</si>
  <si>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</si>
  <si>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</si>
  <si>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</si>
  <si>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</si>
  <si>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</si>
  <si>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</si>
  <si>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</si>
  <si>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</si>
  <si>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</si>
  <si>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</si>
  <si>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</si>
  <si>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</si>
  <si>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</si>
  <si>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</si>
  <si>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</si>
  <si>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</si>
  <si>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</si>
  <si>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</si>
  <si>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</si>
  <si>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</si>
  <si>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</si>
  <si>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</si>
  <si>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</si>
  <si>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</si>
  <si>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</si>
  <si>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</si>
  <si>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</si>
  <si>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</si>
  <si>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</si>
  <si>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</si>
  <si>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</si>
  <si>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</si>
  <si>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</si>
  <si>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</si>
  <si>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</si>
  <si>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</si>
  <si>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</si>
  <si>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</si>
  <si>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</si>
  <si>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</si>
  <si>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</si>
  <si>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</si>
  <si>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</si>
  <si>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</si>
  <si>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</si>
  <si>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</si>
  <si>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</si>
  <si>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</si>
  <si>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</si>
  <si>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</si>
  <si>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</si>
  <si>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</si>
  <si>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</si>
  <si>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</si>
  <si>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</si>
  <si>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</si>
  <si>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</si>
  <si>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</si>
  <si>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</si>
  <si>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</si>
  <si>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</si>
  <si>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</si>
  <si>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</si>
  <si>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</si>
  <si>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</si>
  <si>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</si>
  <si>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</si>
  <si>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</si>
  <si>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</si>
  <si>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</si>
  <si>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</si>
  <si>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</si>
  <si>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</si>
  <si>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</si>
  <si>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</si>
  <si>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</si>
  <si>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</si>
  <si>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</si>
  <si>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</si>
  <si>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</si>
  <si>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</si>
  <si>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</si>
  <si>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</si>
  <si>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</si>
  <si>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</si>
  <si>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</si>
  <si>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</si>
  <si>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</si>
  <si>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</si>
  <si>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</si>
  <si>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</si>
  <si>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</si>
  <si>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</si>
  <si>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</si>
  <si>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</si>
  <si>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</si>
  <si>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</si>
  <si>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</si>
  <si>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</si>
  <si>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</si>
  <si>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</si>
  <si>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</si>
  <si>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</si>
  <si>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</si>
  <si>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</si>
  <si>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</si>
  <si>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</si>
  <si>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</si>
  <si>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</si>
  <si>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</si>
  <si>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</si>
  <si>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</si>
  <si>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</si>
  <si>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</si>
  <si>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</si>
  <si>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</si>
  <si>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</si>
  <si>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</si>
  <si>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</si>
  <si>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</si>
  <si>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</si>
  <si>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</si>
  <si>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</si>
  <si>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</si>
  <si>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</si>
  <si>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</si>
  <si>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</si>
  <si>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</si>
  <si>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</si>
  <si>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</si>
  <si>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</si>
  <si>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</si>
  <si>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</si>
  <si>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</si>
  <si>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</si>
  <si>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</si>
  <si>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</si>
  <si>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</si>
  <si>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</si>
  <si>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</si>
  <si>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</si>
  <si>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</si>
  <si>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</si>
  <si>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</si>
  <si>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</si>
  <si>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</si>
  <si>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</si>
  <si>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</si>
  <si>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</si>
  <si>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</si>
  <si>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</si>
  <si>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</si>
  <si>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</si>
  <si>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</si>
  <si>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</si>
  <si>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</si>
  <si>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</si>
  <si>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</si>
  <si>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</si>
  <si>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</si>
  <si>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</si>
  <si>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</si>
  <si>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</si>
  <si>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</si>
  <si>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</si>
  <si>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</si>
  <si>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</si>
  <si>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</si>
  <si>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</si>
  <si>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</si>
  <si>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</si>
  <si>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</si>
  <si>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</si>
  <si>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</si>
  <si>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</si>
  <si>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</si>
  <si>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</si>
  <si>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</si>
  <si>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</si>
  <si>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</si>
  <si>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</si>
  <si>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</si>
  <si>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</si>
  <si>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</si>
  <si>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</si>
  <si>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</si>
  <si>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</si>
  <si>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</si>
  <si>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</si>
  <si>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</si>
  <si>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</si>
  <si>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</si>
  <si>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</si>
  <si>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</si>
  <si>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</si>
  <si>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</si>
  <si>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</si>
  <si>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</si>
  <si>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</si>
  <si>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</si>
  <si>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</si>
  <si>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</si>
  <si>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</si>
  <si>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</si>
  <si>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</si>
  <si>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</si>
  <si>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</si>
  <si>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</si>
  <si>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</si>
  <si>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</si>
  <si>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</si>
  <si>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</si>
  <si>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</si>
  <si>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</si>
  <si>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</si>
  <si>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</si>
  <si>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</si>
  <si>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</si>
  <si>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</si>
  <si>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</si>
  <si>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</si>
  <si>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</si>
  <si>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</si>
  <si>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</si>
  <si>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</si>
  <si>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</si>
  <si>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</si>
  <si>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</si>
  <si>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</si>
  <si>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</si>
  <si>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</si>
  <si>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</si>
  <si>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</si>
  <si>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</si>
  <si>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</si>
  <si>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</si>
  <si>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</si>
  <si>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</si>
  <si>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</si>
  <si>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</si>
  <si>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</si>
  <si>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</si>
  <si>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</si>
  <si>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</si>
  <si>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</si>
  <si>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</si>
  <si>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</si>
  <si>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</si>
  <si>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</si>
  <si>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</si>
  <si>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</si>
  <si>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</si>
  <si>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</si>
  <si>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</si>
  <si>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</si>
  <si>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</si>
  <si>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</si>
  <si>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</si>
  <si>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</si>
  <si>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</si>
  <si>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</si>
  <si>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</si>
  <si>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</si>
  <si>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</si>
  <si>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</si>
  <si>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</si>
  <si>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</si>
  <si>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</si>
  <si>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</si>
  <si>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</si>
  <si>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</si>
  <si>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</si>
  <si>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</si>
  <si>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</si>
  <si>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</si>
  <si>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</si>
  <si>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</si>
  <si>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</si>
  <si>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</si>
  <si>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</si>
  <si>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</si>
  <si>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</si>
  <si>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</si>
  <si>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</si>
  <si>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</si>
  <si>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</si>
  <si>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</si>
  <si>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</si>
  <si>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</si>
  <si>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</si>
  <si>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</si>
  <si>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</si>
  <si>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</si>
  <si>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</si>
  <si>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</si>
  <si>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</si>
  <si>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</si>
  <si>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</si>
  <si>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</si>
  <si>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</si>
  <si>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</si>
  <si>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</si>
  <si>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</si>
  <si>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</si>
  <si>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</si>
  <si>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</si>
  <si>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</si>
  <si>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</si>
  <si>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</si>
  <si>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</si>
  <si>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</si>
  <si>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</si>
  <si>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</si>
  <si>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</si>
  <si>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</si>
  <si>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</si>
  <si>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</si>
  <si>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</si>
  <si>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</si>
  <si>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</si>
  <si>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</si>
  <si>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</si>
  <si>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</si>
  <si>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</si>
  <si>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</si>
  <si>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</si>
  <si>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</si>
  <si>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</si>
  <si>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</si>
  <si>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</si>
  <si>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</si>
  <si>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</si>
  <si>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</si>
  <si>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</si>
  <si>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</si>
  <si>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</si>
  <si>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</si>
  <si>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</si>
  <si>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</si>
  <si>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</si>
  <si>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</si>
  <si>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</si>
  <si>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</si>
  <si>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</si>
  <si>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</si>
  <si>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</si>
  <si>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</si>
  <si>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</si>
  <si>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</si>
  <si>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</si>
  <si>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</si>
  <si>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</si>
  <si>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</si>
  <si>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</si>
  <si>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</si>
  <si>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</si>
  <si>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</si>
  <si>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</si>
  <si>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</si>
  <si>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</si>
  <si>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</si>
  <si>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</si>
  <si>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</si>
  <si>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</si>
  <si>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</si>
  <si>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</si>
  <si>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</si>
  <si>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</si>
  <si>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</si>
  <si>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</si>
  <si>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</si>
  <si>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</si>
  <si>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</si>
  <si>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</si>
  <si>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</si>
  <si>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</si>
  <si>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</si>
  <si>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</si>
  <si>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</si>
  <si>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</si>
  <si>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</si>
  <si>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</si>
  <si>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</si>
  <si>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</si>
  <si>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</si>
  <si>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</si>
  <si>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</si>
  <si>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</si>
  <si>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</si>
  <si>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</si>
  <si>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</si>
  <si>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</si>
  <si>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</si>
  <si>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</si>
  <si>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</si>
  <si>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</si>
  <si>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</si>
  <si>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</si>
  <si>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</si>
  <si>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</si>
  <si>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</si>
  <si>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</si>
  <si>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</si>
  <si>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</si>
  <si>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</si>
  <si>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</si>
  <si>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</si>
  <si>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</si>
  <si>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</si>
  <si>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</si>
  <si>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</si>
  <si>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</si>
  <si>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</si>
  <si>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</si>
  <si>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</si>
  <si>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</si>
  <si>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</si>
  <si>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</si>
  <si>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</si>
  <si>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</si>
  <si>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</si>
  <si>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</si>
  <si>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</si>
  <si>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</si>
  <si>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</si>
  <si>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</si>
  <si>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</si>
  <si>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</si>
  <si>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</si>
  <si>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</si>
  <si>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</si>
  <si>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</si>
  <si>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</si>
  <si>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</si>
  <si>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</si>
  <si>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</si>
  <si>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</si>
  <si>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</si>
  <si>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</si>
  <si>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</si>
  <si>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</si>
  <si>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</si>
  <si>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</si>
  <si>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</si>
  <si>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</si>
  <si>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</si>
  <si>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</si>
  <si>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</si>
  <si>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</si>
  <si>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</si>
  <si>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</si>
  <si>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</si>
  <si>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</si>
  <si>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</si>
  <si>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</si>
  <si>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</si>
  <si>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</si>
  <si>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</si>
  <si>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</si>
  <si>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</si>
  <si>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</si>
  <si>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</si>
  <si>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</si>
  <si>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</si>
  <si>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</si>
  <si>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</si>
  <si>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</si>
  <si>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</si>
  <si>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</si>
  <si>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</si>
  <si>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</si>
  <si>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</si>
  <si>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</si>
  <si>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</si>
  <si>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</si>
  <si>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</si>
  <si>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</si>
  <si>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</si>
  <si>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</si>
  <si>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</si>
  <si>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</si>
  <si>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</si>
  <si>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</si>
  <si>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</si>
  <si>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</si>
  <si>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</si>
  <si>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</si>
  <si>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</si>
  <si>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</si>
  <si>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</si>
  <si>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</si>
  <si>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</si>
  <si>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</si>
  <si>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</si>
  <si>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</si>
  <si>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</si>
  <si>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</si>
  <si>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</si>
  <si>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</si>
  <si>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</si>
  <si>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</si>
  <si>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</si>
  <si>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</si>
  <si>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</si>
  <si>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</si>
  <si>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</si>
  <si>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</si>
  <si>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</si>
  <si>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</si>
  <si>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</si>
  <si>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</si>
  <si>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</si>
  <si>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</si>
  <si>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</si>
  <si>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</si>
  <si>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</si>
  <si>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</si>
  <si>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</si>
  <si>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</si>
  <si>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</si>
  <si>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</si>
  <si>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</si>
  <si>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</si>
  <si>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</si>
  <si>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</si>
  <si>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</si>
  <si>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</si>
  <si>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</si>
  <si>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</si>
  <si>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</si>
  <si>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</si>
  <si>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</si>
  <si>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</si>
  <si>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</si>
  <si>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</si>
  <si>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</si>
  <si>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</si>
  <si>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</si>
  <si>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</si>
  <si>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</si>
  <si>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</si>
  <si>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</si>
  <si>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</si>
  <si>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</si>
  <si>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</si>
  <si>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</si>
  <si>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</si>
  <si>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</si>
  <si>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</si>
  <si>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</si>
  <si>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</si>
  <si>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</si>
  <si>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</si>
  <si>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</si>
  <si>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</si>
  <si>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</si>
  <si>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</si>
  <si>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</si>
  <si>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</si>
  <si>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</si>
  <si>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</si>
  <si>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</si>
  <si>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</si>
  <si>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</si>
  <si>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</si>
  <si>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</si>
  <si>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</si>
  <si>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</si>
  <si>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</si>
  <si>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</si>
  <si>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</si>
  <si>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</si>
  <si>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</si>
  <si>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</si>
  <si>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</si>
  <si>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</si>
  <si>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</si>
  <si>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</si>
  <si>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</si>
  <si>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</si>
  <si>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</si>
  <si>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</si>
  <si>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</si>
  <si>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</si>
  <si>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</si>
  <si>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</si>
  <si>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</si>
  <si>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</si>
  <si>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</si>
  <si>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</si>
  <si>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</si>
  <si>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</si>
  <si>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</si>
  <si>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</si>
  <si>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</si>
  <si>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</si>
  <si>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</si>
  <si>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</si>
  <si>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</si>
  <si>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</si>
  <si>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</si>
  <si>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</si>
  <si>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</si>
  <si>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</si>
  <si>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</si>
  <si>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</si>
  <si>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</si>
  <si>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</si>
  <si>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</si>
  <si>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</si>
  <si>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</si>
  <si>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</si>
  <si>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</si>
  <si>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</si>
  <si>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</si>
  <si>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</si>
  <si>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</si>
  <si>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</si>
  <si>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</si>
  <si>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</si>
  <si>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</si>
  <si>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</si>
  <si>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</si>
  <si>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</si>
  <si>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</si>
  <si>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</si>
  <si>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</si>
  <si>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</si>
  <si>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</si>
  <si>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</si>
  <si>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</si>
  <si>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</si>
  <si>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</si>
  <si>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</si>
  <si>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</si>
  <si>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</si>
  <si>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</si>
  <si>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</si>
  <si>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</si>
  <si>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</si>
  <si>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</si>
  <si>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</si>
  <si>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</si>
  <si>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</si>
  <si>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</si>
  <si>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</si>
  <si>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</si>
  <si>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</si>
  <si>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</si>
  <si>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</si>
  <si>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</si>
  <si>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</si>
  <si>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</si>
  <si>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</si>
  <si>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</si>
  <si>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</si>
  <si>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</si>
  <si>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</si>
  <si>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</si>
  <si>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</si>
  <si>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</si>
  <si>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</si>
  <si>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</si>
  <si>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</si>
  <si>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</si>
  <si>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</si>
  <si>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</si>
  <si>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</si>
  <si>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</si>
  <si>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</si>
  <si>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</si>
  <si>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</si>
  <si>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</si>
  <si>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</si>
  <si>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</si>
  <si>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</si>
  <si>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</si>
  <si>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</si>
  <si>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</si>
  <si>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</si>
  <si>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</si>
  <si>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</si>
  <si>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</si>
  <si>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</si>
  <si>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</si>
  <si>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</si>
  <si>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</si>
  <si>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</si>
  <si>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</si>
  <si>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</si>
  <si>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</si>
  <si>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</si>
  <si>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</si>
  <si>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</si>
  <si>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</si>
  <si>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</si>
  <si>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</si>
  <si>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</si>
  <si>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</si>
  <si>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</si>
  <si>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</si>
  <si>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</si>
  <si>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</si>
  <si>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</si>
  <si>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</si>
  <si>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</si>
  <si>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</si>
  <si>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</si>
  <si>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</si>
  <si>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</si>
  <si>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</si>
  <si>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</si>
  <si>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</si>
  <si>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</si>
  <si>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</si>
  <si>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</si>
  <si>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</si>
  <si>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</si>
  <si>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</si>
  <si>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</si>
  <si>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</si>
  <si>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</si>
  <si>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</si>
  <si>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</si>
  <si>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</si>
  <si>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</si>
  <si>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</si>
  <si>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</si>
  <si>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</si>
  <si>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</si>
  <si>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</si>
  <si>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</si>
  <si>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</si>
  <si>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</si>
  <si>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</si>
  <si>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</si>
  <si>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</si>
  <si>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</si>
  <si>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</si>
  <si>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</si>
  <si>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</si>
  <si>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</si>
  <si>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</si>
  <si>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</si>
  <si>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</si>
  <si>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</si>
  <si>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</si>
  <si>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</si>
  <si>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</si>
  <si>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</si>
  <si>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</si>
  <si>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</si>
  <si>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</si>
  <si>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</si>
  <si>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</si>
  <si>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</si>
  <si>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</si>
  <si>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</si>
  <si>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</si>
  <si>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</si>
  <si>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</si>
  <si>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</si>
  <si>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</si>
  <si>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</si>
  <si>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</si>
  <si>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</si>
  <si>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</si>
  <si>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</si>
  <si>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</si>
  <si>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</si>
  <si>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</si>
  <si>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</si>
  <si>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</si>
  <si>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</si>
  <si>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</si>
  <si>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</si>
  <si>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</si>
  <si>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</si>
  <si>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</si>
  <si>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</si>
  <si>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</si>
  <si>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</si>
  <si>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</si>
  <si>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</si>
  <si>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</si>
  <si>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</si>
  <si>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</si>
  <si>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</si>
  <si>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</si>
  <si>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</si>
  <si>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</si>
  <si>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</si>
  <si>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</si>
  <si>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</si>
  <si>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</si>
  <si>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</si>
  <si>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</si>
  <si>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</si>
  <si>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</si>
  <si>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</si>
  <si>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</si>
  <si>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</si>
  <si>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</si>
  <si>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</si>
  <si>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</si>
  <si>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</si>
  <si>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</si>
  <si>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</si>
  <si>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</si>
  <si>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</si>
  <si>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</si>
  <si>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</si>
  <si>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</si>
  <si>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</si>
  <si>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</si>
  <si>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</si>
  <si>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</si>
  <si>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</si>
  <si>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</si>
  <si>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</si>
  <si>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</si>
  <si>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</si>
  <si>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</si>
  <si>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</si>
  <si>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</si>
  <si>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</si>
  <si>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</si>
  <si>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</si>
  <si>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</si>
  <si>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</si>
  <si>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</si>
  <si>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</si>
  <si>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</si>
  <si>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</si>
  <si>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</si>
  <si>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</si>
  <si>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</si>
  <si>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</si>
  <si>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</si>
  <si>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</si>
  <si>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</si>
  <si>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</si>
  <si>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</si>
  <si>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</si>
  <si>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</si>
  <si>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</si>
  <si>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</si>
  <si>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</si>
  <si>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</si>
  <si>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</si>
  <si>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</si>
  <si>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</si>
  <si>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</si>
  <si>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</si>
  <si>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</si>
  <si>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</si>
  <si>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</si>
  <si>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</si>
  <si>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</si>
  <si>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</si>
  <si>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</si>
  <si>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</si>
  <si>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</si>
  <si>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</si>
  <si>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</si>
  <si>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</si>
  <si>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</si>
  <si>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</si>
  <si>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</si>
  <si>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</si>
  <si>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</si>
  <si>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</si>
  <si>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</si>
  <si>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</si>
  <si>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</si>
  <si>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</si>
  <si>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</si>
  <si>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</si>
  <si>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</si>
  <si>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</si>
  <si>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</si>
  <si>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</si>
  <si>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</si>
  <si>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</si>
  <si>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</si>
  <si>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</si>
  <si>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</si>
  <si>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</si>
  <si>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</si>
  <si>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</si>
  <si>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</si>
  <si>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</si>
  <si>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</si>
  <si>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</si>
  <si>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</si>
  <si>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</si>
  <si>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</si>
  <si>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</si>
  <si>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</si>
  <si>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</si>
  <si>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</si>
  <si>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</si>
  <si>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</si>
  <si>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</si>
  <si>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</si>
  <si>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</si>
  <si>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</si>
  <si>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</si>
  <si>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</si>
  <si>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</si>
  <si>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</si>
  <si>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</si>
  <si>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</si>
  <si>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</si>
  <si>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</si>
  <si>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</si>
  <si>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</si>
  <si>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</si>
  <si>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</si>
  <si>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</si>
  <si>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</si>
  <si>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</si>
  <si>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</si>
  <si>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</si>
  <si>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</si>
  <si>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</si>
  <si>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</si>
  <si>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</si>
  <si>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</si>
  <si>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</si>
  <si>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</si>
  <si>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</si>
  <si>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</si>
  <si>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</si>
  <si>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</si>
  <si>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</si>
  <si>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</si>
  <si>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</si>
  <si>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</si>
  <si>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</si>
  <si>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</si>
  <si>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</si>
  <si>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</si>
  <si>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</si>
  <si>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</si>
  <si>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</si>
  <si>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</si>
  <si>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</si>
  <si>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</si>
  <si>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</si>
  <si>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</si>
  <si>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</si>
  <si>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</si>
  <si>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</si>
  <si>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</si>
  <si>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</si>
  <si>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</si>
  <si>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</si>
  <si>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</si>
  <si>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</si>
  <si>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</si>
  <si>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</si>
  <si>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</si>
  <si>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</si>
  <si>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</si>
  <si>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</si>
  <si>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</si>
  <si>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</si>
  <si>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</si>
  <si>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</si>
  <si>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</si>
  <si>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</si>
  <si>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</si>
  <si>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</si>
  <si>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</si>
  <si>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</si>
  <si>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</si>
  <si>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</si>
  <si>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</si>
  <si>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</si>
  <si>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</si>
  <si>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</si>
  <si>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</si>
  <si>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</si>
  <si>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</si>
  <si>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</si>
  <si>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</si>
  <si>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</si>
  <si>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</si>
  <si>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</si>
  <si>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</si>
  <si>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</si>
  <si>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</si>
  <si>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</si>
  <si>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</si>
  <si>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</si>
  <si>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</si>
  <si>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</si>
  <si>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</si>
  <si>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</si>
  <si>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</si>
  <si>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</si>
  <si>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</si>
  <si>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</si>
  <si>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</si>
  <si>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</si>
  <si>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</si>
  <si>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</si>
  <si>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</si>
  <si>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</si>
  <si>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</si>
  <si>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</si>
  <si>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</si>
  <si>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</si>
  <si>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</si>
  <si>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</si>
  <si>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</si>
  <si>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</si>
  <si>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</si>
  <si>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</si>
  <si>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</si>
  <si>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</si>
  <si>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</si>
  <si>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</si>
  <si>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</si>
  <si>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</si>
  <si>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</si>
  <si>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</si>
  <si>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</si>
  <si>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</si>
  <si>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</si>
  <si>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</si>
  <si>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</si>
  <si>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</si>
  <si>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</si>
  <si>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</si>
  <si>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</si>
  <si>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</si>
  <si>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</si>
  <si>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</si>
  <si>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</si>
  <si>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</si>
  <si>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</si>
  <si>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</si>
  <si>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</si>
  <si>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</si>
  <si>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</si>
  <si>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</si>
  <si>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</si>
  <si>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</si>
  <si>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</si>
  <si>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</si>
  <si>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</si>
  <si>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</si>
  <si>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</si>
  <si>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</si>
  <si>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</si>
  <si>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</si>
  <si>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</si>
  <si>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</si>
  <si>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</si>
  <si>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</si>
  <si>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</si>
  <si>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</si>
  <si>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</si>
  <si>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</si>
  <si>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</si>
  <si>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</si>
  <si>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</si>
  <si>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</si>
  <si>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</si>
  <si>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</si>
  <si>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</si>
  <si>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</si>
  <si>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</si>
  <si>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</si>
  <si>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</si>
  <si>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</si>
  <si>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</si>
  <si>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</si>
  <si>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</si>
  <si>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</si>
  <si>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</si>
  <si>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</si>
  <si>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</si>
  <si>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</si>
  <si>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</si>
  <si>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</si>
  <si>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</si>
  <si>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</si>
  <si>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</si>
  <si>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</si>
  <si>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</si>
  <si>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</si>
  <si>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</si>
  <si>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</si>
  <si>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</si>
  <si>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</si>
  <si>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</si>
  <si>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</si>
  <si>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</si>
  <si>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</si>
  <si>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</si>
  <si>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</si>
  <si>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</si>
  <si>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</si>
  <si>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</si>
  <si>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</si>
  <si>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</si>
  <si>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</si>
  <si>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</si>
  <si>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</si>
  <si>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</si>
  <si>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</si>
  <si>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</si>
  <si>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</si>
  <si>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</si>
  <si>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</si>
  <si>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</si>
  <si>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</si>
  <si>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</si>
  <si>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</si>
  <si>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</si>
  <si>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</si>
  <si>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</si>
  <si>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</si>
  <si>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</si>
  <si>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</si>
  <si>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</si>
  <si>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</si>
  <si>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</si>
  <si>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</si>
  <si>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</si>
  <si>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</si>
  <si>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</si>
  <si>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</si>
  <si>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</si>
  <si>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</si>
  <si>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</si>
  <si>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</si>
  <si>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</si>
  <si>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</si>
  <si>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</si>
  <si>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</si>
  <si>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</si>
  <si>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</si>
  <si>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</si>
  <si>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</si>
  <si>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</si>
  <si>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</si>
  <si>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</si>
  <si>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</si>
  <si>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</si>
  <si>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</si>
  <si>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</si>
  <si>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</si>
  <si>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</si>
  <si>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</si>
  <si>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</si>
  <si>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</si>
  <si>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</si>
  <si>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</si>
  <si>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</si>
  <si>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</si>
  <si>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</si>
  <si>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</si>
  <si>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</si>
  <si>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</si>
  <si>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</si>
  <si>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</si>
  <si>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</si>
  <si>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</si>
  <si>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</si>
  <si>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</si>
  <si>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</si>
  <si>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</si>
  <si>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</si>
  <si>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</si>
  <si>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</si>
  <si>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</si>
  <si>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</si>
  <si>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</si>
  <si>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</si>
  <si>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</si>
  <si>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</si>
  <si>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</si>
  <si>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</si>
  <si>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</si>
  <si>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</si>
  <si>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</si>
  <si>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</si>
  <si>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</si>
  <si>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</si>
  <si>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</si>
  <si>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</si>
  <si>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</si>
  <si>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</si>
  <si>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</si>
  <si>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</si>
  <si>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</si>
  <si>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</si>
  <si>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</si>
  <si>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</si>
  <si>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</si>
  <si>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</si>
  <si>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</si>
  <si>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</si>
  <si>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</si>
  <si>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</si>
  <si>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</si>
  <si>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</si>
  <si>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</si>
  <si>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</si>
  <si>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</si>
  <si>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</si>
  <si>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</si>
  <si>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</si>
  <si>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</si>
  <si>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</si>
  <si>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</si>
  <si>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</si>
  <si>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</si>
  <si>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</si>
  <si>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</si>
  <si>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</si>
  <si>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</si>
  <si>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</si>
  <si>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</si>
  <si>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</si>
  <si>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</si>
  <si>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</si>
  <si>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</si>
  <si>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</si>
  <si>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</si>
  <si>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</si>
  <si>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</si>
  <si>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</si>
  <si>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</si>
  <si>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</si>
  <si>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</si>
  <si>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</si>
  <si>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</si>
  <si>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</si>
  <si>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</si>
  <si>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</si>
  <si>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</si>
  <si>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</si>
  <si>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</si>
  <si>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</si>
  <si>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</si>
  <si>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</si>
  <si>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</si>
  <si>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</si>
  <si>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</si>
  <si>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</si>
  <si>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</si>
  <si>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</si>
  <si>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</si>
  <si>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</si>
  <si>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</si>
  <si>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</si>
  <si>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</si>
  <si>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</si>
  <si>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</si>
  <si>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</si>
  <si>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</si>
  <si>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</si>
  <si>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</si>
  <si>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</si>
  <si>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</si>
  <si>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</si>
  <si>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</si>
  <si>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</si>
  <si>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</si>
  <si>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</si>
  <si>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</si>
  <si>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</si>
  <si>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</si>
  <si>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</si>
  <si>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</si>
  <si>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</si>
  <si>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</si>
  <si>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</si>
  <si>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</si>
  <si>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</si>
  <si>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</si>
  <si>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</si>
  <si>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</si>
  <si>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</si>
  <si>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</si>
  <si>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</si>
  <si>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</si>
  <si>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</si>
  <si>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</si>
  <si>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</si>
  <si>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</si>
  <si>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</si>
  <si>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</si>
  <si>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</si>
  <si>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</si>
  <si>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</si>
  <si>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</si>
  <si>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</si>
  <si>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</si>
  <si>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</si>
  <si>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</si>
  <si>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</si>
  <si>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</si>
  <si>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</si>
  <si>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</si>
  <si>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</si>
  <si>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</si>
  <si>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</si>
  <si>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</si>
  <si>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</si>
  <si>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</si>
  <si>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</si>
  <si>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</si>
  <si>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</si>
  <si>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</si>
  <si>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</si>
  <si>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</si>
  <si>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</si>
  <si>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</si>
  <si>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</si>
  <si>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</si>
  <si>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</si>
  <si>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</si>
  <si>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</si>
  <si>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</si>
  <si>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</si>
  <si>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</si>
  <si>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</si>
  <si>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</si>
  <si>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</si>
  <si>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</si>
  <si>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</si>
  <si>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</si>
  <si>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</si>
  <si>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</si>
  <si>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</si>
  <si>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</si>
  <si>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</si>
  <si>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</si>
  <si>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</si>
  <si>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</si>
  <si>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</si>
  <si>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</si>
  <si>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</si>
  <si>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</si>
  <si>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</si>
  <si>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</si>
  <si>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</si>
  <si>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</si>
  <si>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</si>
  <si>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</si>
  <si>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</si>
  <si>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</si>
  <si>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</si>
  <si>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</si>
  <si>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</si>
  <si>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</si>
  <si>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</si>
  <si>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</si>
  <si>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</si>
  <si>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</si>
  <si>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</si>
  <si>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</si>
  <si>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</si>
  <si>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</si>
  <si>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</si>
  <si>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</si>
  <si>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</si>
  <si>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</si>
  <si>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</si>
  <si>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</si>
  <si>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</si>
  <si>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</si>
  <si>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</si>
  <si>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</si>
  <si>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</si>
  <si>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</si>
  <si>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</si>
  <si>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</si>
  <si>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</si>
  <si>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</si>
  <si>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</si>
  <si>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</si>
  <si>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</si>
  <si>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</si>
  <si>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</si>
  <si>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</si>
  <si>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</si>
  <si>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</si>
  <si>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</si>
  <si>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</si>
  <si>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</si>
  <si>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</si>
  <si>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</si>
  <si>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</si>
  <si>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</si>
  <si>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</si>
  <si>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</si>
  <si>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</si>
  <si>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</si>
  <si>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</si>
  <si>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</si>
  <si>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</si>
  <si>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</si>
  <si>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</si>
  <si>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</si>
  <si>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</si>
  <si>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</si>
  <si>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</si>
  <si>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</si>
  <si>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</si>
  <si>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</si>
  <si>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</si>
  <si>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</si>
  <si>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</si>
  <si>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</si>
  <si>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</si>
  <si>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</si>
  <si>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</si>
  <si>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</si>
  <si>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</si>
  <si>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</si>
  <si>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</si>
  <si>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</si>
  <si>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</si>
  <si>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</si>
  <si>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</si>
  <si>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</si>
  <si>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</si>
  <si>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</si>
  <si>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</si>
  <si>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</si>
  <si>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</si>
  <si>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</si>
  <si>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</si>
  <si>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</si>
  <si>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</si>
  <si>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</si>
  <si>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</si>
  <si>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</si>
  <si>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</si>
  <si>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</si>
  <si>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</si>
  <si>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</si>
  <si>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</si>
  <si>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</si>
  <si>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</si>
  <si>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</si>
  <si>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</si>
  <si>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</si>
  <si>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</si>
  <si>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</si>
  <si>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</si>
  <si>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</si>
  <si>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</si>
  <si>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</si>
  <si>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</si>
  <si>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</si>
  <si>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</si>
  <si>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</si>
  <si>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</si>
  <si>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</si>
  <si>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</si>
  <si>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</si>
  <si>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</si>
  <si>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</si>
  <si>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</si>
  <si>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</si>
  <si>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</si>
  <si>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</si>
  <si>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</si>
  <si>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</si>
  <si>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</si>
  <si>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</si>
  <si>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</si>
  <si>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</si>
  <si>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</si>
  <si>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</si>
  <si>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</si>
  <si>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</si>
  <si>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</si>
  <si>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</si>
  <si>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</si>
  <si>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</si>
  <si>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</si>
  <si>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</si>
  <si>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</si>
  <si>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</si>
  <si>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</si>
  <si>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</si>
  <si>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</si>
  <si>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</si>
  <si>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</si>
  <si>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</si>
  <si>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</si>
  <si>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</si>
  <si>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</si>
  <si>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</si>
  <si>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</si>
  <si>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</si>
  <si>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</si>
  <si>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</si>
  <si>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</si>
  <si>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</si>
  <si>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</si>
  <si>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</si>
  <si>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</si>
  <si>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</si>
  <si>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</si>
  <si>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</si>
  <si>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</si>
  <si>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</si>
  <si>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</si>
  <si>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</si>
  <si>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</si>
  <si>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</si>
  <si>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</si>
  <si>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</si>
  <si>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</si>
  <si>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</si>
  <si>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</si>
  <si>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</si>
  <si>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</si>
  <si>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</si>
  <si>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</si>
  <si>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</si>
  <si>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</si>
  <si>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</si>
  <si>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</si>
  <si>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</si>
  <si>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</si>
  <si>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</si>
  <si>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</si>
  <si>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</si>
  <si>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</si>
  <si>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</si>
  <si>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</si>
  <si>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</si>
  <si>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</si>
  <si>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</si>
  <si>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</si>
  <si>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</si>
  <si>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</si>
  <si>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</si>
  <si>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</si>
  <si>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</si>
  <si>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</si>
  <si>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</si>
  <si>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</si>
  <si>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</si>
  <si>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</si>
  <si>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</si>
  <si>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</si>
  <si>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</si>
  <si>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</si>
  <si>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</si>
  <si>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</si>
  <si>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</si>
  <si>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</si>
  <si>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</si>
  <si>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</si>
  <si>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</si>
  <si>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</si>
  <si>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</si>
  <si>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</si>
  <si>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</si>
  <si>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</si>
  <si>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</si>
  <si>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</si>
  <si>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</si>
  <si>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</si>
  <si>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</si>
  <si>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</si>
  <si>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</si>
  <si>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</si>
  <si>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</si>
  <si>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</si>
  <si>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</si>
  <si>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</si>
  <si>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</si>
  <si>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</si>
  <si>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</si>
  <si>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</si>
  <si>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</si>
  <si>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</si>
  <si>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</si>
  <si>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</si>
  <si>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</si>
  <si>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</si>
  <si>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</si>
  <si>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</si>
  <si>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</si>
  <si>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</si>
  <si>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</si>
  <si>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</si>
  <si>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</si>
  <si>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</si>
  <si>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</si>
  <si>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</si>
  <si>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</si>
  <si>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</si>
  <si>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</si>
  <si>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</si>
  <si>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</si>
  <si>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</si>
  <si>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</si>
  <si>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</si>
  <si>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</si>
  <si>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</si>
  <si>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</si>
  <si>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</si>
  <si>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</si>
  <si>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</si>
  <si>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</si>
  <si>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</si>
  <si>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</si>
  <si>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</si>
  <si>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</si>
  <si>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</si>
  <si>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</si>
  <si>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</si>
  <si>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</si>
  <si>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</si>
  <si>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</si>
  <si>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</si>
  <si>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</si>
  <si>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</si>
  <si>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</si>
  <si>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</si>
  <si>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</si>
  <si>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</si>
  <si>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</si>
  <si>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</si>
  <si>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</si>
  <si>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</si>
  <si>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</si>
  <si>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</si>
  <si>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</si>
  <si>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</si>
  <si>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</si>
  <si>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</si>
  <si>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</si>
  <si>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</si>
  <si>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</si>
  <si>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</si>
  <si>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</si>
  <si>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</si>
  <si>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</si>
  <si>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</si>
  <si>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</si>
  <si>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</si>
  <si>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</si>
  <si>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</si>
  <si>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</si>
  <si>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</si>
  <si>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</si>
  <si>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</si>
  <si>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</si>
  <si>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</si>
  <si>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</si>
  <si>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</si>
  <si>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</si>
  <si>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</si>
  <si>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</si>
  <si>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</si>
  <si>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</si>
  <si>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</si>
  <si>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</si>
  <si>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</si>
  <si>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</si>
  <si>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</si>
  <si>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</si>
  <si>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</si>
  <si>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</si>
  <si>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</si>
  <si>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</si>
  <si>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</si>
  <si>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</si>
  <si>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</si>
  <si>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</si>
  <si>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</si>
  <si>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</si>
  <si>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</si>
  <si>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</si>
  <si>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</si>
  <si>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</si>
  <si>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</si>
  <si>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</si>
  <si>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</si>
  <si>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</si>
  <si>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</si>
  <si>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</si>
  <si>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</si>
  <si>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</si>
  <si>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</si>
  <si>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</si>
  <si>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</si>
  <si>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</si>
  <si>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</si>
  <si>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</si>
  <si>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</si>
  <si>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</si>
  <si>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</si>
  <si>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</si>
  <si>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</si>
  <si>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</si>
  <si>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</si>
  <si>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</si>
  <si>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</si>
  <si>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</si>
  <si>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</si>
  <si>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</si>
  <si>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</si>
  <si>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</si>
  <si>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</si>
  <si>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</si>
  <si>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</si>
  <si>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</si>
  <si>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</si>
  <si>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</si>
  <si>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</si>
  <si>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</si>
  <si>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</si>
  <si>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</si>
  <si>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</si>
  <si>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</si>
  <si>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</si>
  <si>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</si>
  <si>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</si>
  <si>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</si>
  <si>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</si>
  <si>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</si>
  <si>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</si>
  <si>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</si>
  <si>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</si>
  <si>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</si>
  <si>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</si>
  <si>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</si>
  <si>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</si>
  <si>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</si>
  <si>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</si>
  <si>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</si>
  <si>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</si>
  <si>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</si>
  <si>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</si>
  <si>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</si>
  <si>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</si>
  <si>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</si>
  <si>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</si>
  <si>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</si>
  <si>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</si>
  <si>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</si>
  <si>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</si>
  <si>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</si>
  <si>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</si>
  <si>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</si>
  <si>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</si>
  <si>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</si>
  <si>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</si>
  <si>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</si>
  <si>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</si>
  <si>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</si>
  <si>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</si>
  <si>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</si>
  <si>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</si>
  <si>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</si>
  <si>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</si>
  <si>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</si>
  <si>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</si>
  <si>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</si>
  <si>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</si>
  <si>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</si>
  <si>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</si>
  <si>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</si>
  <si>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</si>
  <si>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</si>
  <si>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</si>
  <si>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</si>
  <si>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</si>
  <si>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</si>
  <si>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</si>
  <si>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</si>
  <si>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</si>
  <si>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</si>
  <si>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</si>
  <si>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</si>
  <si>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</si>
  <si>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</si>
  <si>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</si>
  <si>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</si>
  <si>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</si>
  <si>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</si>
  <si>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</si>
  <si>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</si>
  <si>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</si>
  <si>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</si>
  <si>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</si>
  <si>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</si>
  <si>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</si>
  <si>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</si>
  <si>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</si>
  <si>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</si>
  <si>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</si>
  <si>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</si>
  <si>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</si>
  <si>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</si>
  <si>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</si>
  <si>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</si>
  <si>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</si>
  <si>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</si>
  <si>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</si>
  <si>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</si>
  <si>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</si>
  <si>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</si>
  <si>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</si>
  <si>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</si>
  <si>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</si>
  <si>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</si>
  <si>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</si>
  <si>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</si>
  <si>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</si>
  <si>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</si>
  <si>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</si>
  <si>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</si>
  <si>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</si>
  <si>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</si>
  <si>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</si>
  <si>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</si>
  <si>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</si>
  <si>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</si>
  <si>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</si>
  <si>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</si>
  <si>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</si>
  <si>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</si>
  <si>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</si>
  <si>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</si>
  <si>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</si>
  <si>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</si>
  <si>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</si>
  <si>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</si>
  <si>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</si>
  <si>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</si>
  <si>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</si>
  <si>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</si>
  <si>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</si>
  <si>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</si>
  <si>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</si>
  <si>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</si>
  <si>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</si>
  <si>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</si>
  <si>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</si>
  <si>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</si>
  <si>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</si>
  <si>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</si>
  <si>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</si>
  <si>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</si>
  <si>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</si>
  <si>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</si>
  <si>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</si>
  <si>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</si>
  <si>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</si>
  <si>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</si>
  <si>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</si>
  <si>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</si>
  <si>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</si>
  <si>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</si>
  <si>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</si>
  <si>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</si>
  <si>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</si>
  <si>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</si>
  <si>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</si>
  <si>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</si>
  <si>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</si>
  <si>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</si>
  <si>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</si>
  <si>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</si>
  <si>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</si>
  <si>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</si>
  <si>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</si>
  <si>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</si>
  <si>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</si>
  <si>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</si>
  <si>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</si>
  <si>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</si>
  <si>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</si>
  <si>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</si>
  <si>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</si>
  <si>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</si>
  <si>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</si>
  <si>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</si>
  <si>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</si>
  <si>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</si>
  <si>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</si>
  <si>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</si>
  <si>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</si>
  <si>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</si>
  <si>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</si>
  <si>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</si>
  <si>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</si>
  <si>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</si>
  <si>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</si>
  <si>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</si>
  <si>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</si>
  <si>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</si>
  <si>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</si>
  <si>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</si>
  <si>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</si>
  <si>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</si>
  <si>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</si>
  <si>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</si>
  <si>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</si>
  <si>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</si>
  <si>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</si>
  <si>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</si>
  <si>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</si>
  <si>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</si>
  <si>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</si>
  <si>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</si>
  <si>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</si>
  <si>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</si>
  <si>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</si>
  <si>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</si>
  <si>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</si>
  <si>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</si>
  <si>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</si>
  <si>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</si>
  <si>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</si>
  <si>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</si>
  <si>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</si>
  <si>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</si>
  <si>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</si>
  <si>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</si>
  <si>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</si>
  <si>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</si>
  <si>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</si>
  <si>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</si>
  <si>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</si>
  <si>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</si>
  <si>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</si>
  <si>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</si>
  <si>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</si>
  <si>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</si>
  <si>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</si>
  <si>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</si>
  <si>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</si>
  <si>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</si>
  <si>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</si>
  <si>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</si>
  <si>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</si>
  <si>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</si>
  <si>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</si>
  <si>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</si>
  <si>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</si>
  <si>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</si>
  <si>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</si>
  <si>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</si>
  <si>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</si>
  <si>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</si>
  <si>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</si>
  <si>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</si>
  <si>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</si>
  <si>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</si>
  <si>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</si>
  <si>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</si>
  <si>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</si>
  <si>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</si>
  <si>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</si>
  <si>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</si>
  <si>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</si>
  <si>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</si>
  <si>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</si>
  <si>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</si>
  <si>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</si>
  <si>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</si>
  <si>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</si>
  <si>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</si>
  <si>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</si>
  <si>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</si>
  <si>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</si>
  <si>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</si>
  <si>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</si>
  <si>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</si>
  <si>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</si>
  <si>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</si>
  <si>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</si>
  <si>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</si>
  <si>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</si>
  <si>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</si>
  <si>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</si>
  <si>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</si>
  <si>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</si>
  <si>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</si>
  <si>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</si>
  <si>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</si>
  <si>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</si>
  <si>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</si>
  <si>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</si>
  <si>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</si>
  <si>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</si>
  <si>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</si>
  <si>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</si>
  <si>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</si>
  <si>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</si>
  <si>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</si>
  <si>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</si>
  <si>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</si>
  <si>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</si>
  <si>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</si>
  <si>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</si>
  <si>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</si>
  <si>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</si>
  <si>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</si>
  <si>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</si>
  <si>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</si>
  <si>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</si>
  <si>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</si>
  <si>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</si>
  <si>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</si>
  <si>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</si>
  <si>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</si>
  <si>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</si>
  <si>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</si>
  <si>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</si>
  <si>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</si>
  <si>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</si>
  <si>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</si>
  <si>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</si>
  <si>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</si>
  <si>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</si>
  <si>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</si>
  <si>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</si>
  <si>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</si>
  <si>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</si>
  <si>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</si>
  <si>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</si>
  <si>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</si>
  <si>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</si>
  <si>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</si>
  <si>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</si>
  <si>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</si>
  <si>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</si>
  <si>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</si>
  <si>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</si>
  <si>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</si>
  <si>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</si>
  <si>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</si>
  <si>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</si>
  <si>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</si>
  <si>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</si>
  <si>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</si>
  <si>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</si>
  <si>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</si>
  <si>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</si>
  <si>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</si>
  <si>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</si>
  <si>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</si>
  <si>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</si>
  <si>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</si>
  <si>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</si>
  <si>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</si>
  <si>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</si>
  <si>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</si>
  <si>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</si>
  <si>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</si>
  <si>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</si>
  <si>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</si>
  <si>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</si>
  <si>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</si>
  <si>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</si>
  <si>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</si>
  <si>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</si>
  <si>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</si>
  <si>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</si>
  <si>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</si>
  <si>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</si>
  <si>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</si>
  <si>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</si>
  <si>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</si>
  <si>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</si>
  <si>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</si>
  <si>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</si>
  <si>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</si>
  <si>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</si>
  <si>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</si>
  <si>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</si>
  <si>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</si>
  <si>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</si>
  <si>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</si>
  <si>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</si>
  <si>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</si>
  <si>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</si>
  <si>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</si>
  <si>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</si>
  <si>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</si>
  <si>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</si>
  <si>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</si>
  <si>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</si>
  <si>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</si>
  <si>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</si>
  <si>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</si>
  <si>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</si>
  <si>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</si>
  <si>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</si>
  <si>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</si>
  <si>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</si>
  <si>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</si>
  <si>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</si>
  <si>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</si>
  <si>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</si>
  <si>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</si>
  <si>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</si>
  <si>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</si>
  <si>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</si>
  <si>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</si>
  <si>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</si>
  <si>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</si>
  <si>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</si>
  <si>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</si>
  <si>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</si>
  <si>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</si>
  <si>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</si>
  <si>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</si>
  <si>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</si>
  <si>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</si>
  <si>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</si>
  <si>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</si>
  <si>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</si>
  <si>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</si>
  <si>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</si>
  <si>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</si>
  <si>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</si>
  <si>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</si>
  <si>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</si>
  <si>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</si>
  <si>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</si>
  <si>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</si>
  <si>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</si>
  <si>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</si>
  <si>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</si>
  <si>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</si>
  <si>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</si>
  <si>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</si>
  <si>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</si>
  <si>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</si>
  <si>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</si>
  <si>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</si>
  <si>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</si>
  <si>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</si>
  <si>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</si>
  <si>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</si>
  <si>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</si>
  <si>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</si>
  <si>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</si>
  <si>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</si>
  <si>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</si>
  <si>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</si>
  <si>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</si>
  <si>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</si>
  <si>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</si>
  <si>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</si>
  <si>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</si>
  <si>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</si>
  <si>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</si>
  <si>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</si>
  <si>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</si>
  <si>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</si>
  <si>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</si>
  <si>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</si>
  <si>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</si>
  <si>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</si>
  <si>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</si>
  <si>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</si>
  <si>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</si>
  <si>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</si>
  <si>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</si>
  <si>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</si>
  <si>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</si>
  <si>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</si>
  <si>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</si>
  <si>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</si>
  <si>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</si>
  <si>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</si>
  <si>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</si>
  <si>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</si>
  <si>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</si>
  <si>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</si>
  <si>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</si>
  <si>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</si>
  <si>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</si>
  <si>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</si>
  <si>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</si>
  <si>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</si>
  <si>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</si>
  <si>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</si>
  <si>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</si>
  <si>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</si>
  <si>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</si>
  <si>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</si>
  <si>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</si>
  <si>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</si>
  <si>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</si>
  <si>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</si>
  <si>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</si>
  <si>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</si>
  <si>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</si>
  <si>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</si>
  <si>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</si>
  <si>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</si>
  <si>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</si>
  <si>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</si>
  <si>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</si>
  <si>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</si>
  <si>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</si>
  <si>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</si>
  <si>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</si>
  <si>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</si>
  <si>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</si>
  <si>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</si>
  <si>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</si>
  <si>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</si>
  <si>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</si>
  <si>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</si>
  <si>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</si>
  <si>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</si>
  <si>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</si>
  <si>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</si>
  <si>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</si>
  <si>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</si>
  <si>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</si>
  <si>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</si>
  <si>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</si>
  <si>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</si>
  <si>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</si>
  <si>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</si>
  <si>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</si>
  <si>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</si>
  <si>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</si>
  <si>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</si>
  <si>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</si>
  <si>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</si>
  <si>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</si>
  <si>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</si>
  <si>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</si>
  <si>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</si>
  <si>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</si>
  <si>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</si>
  <si>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</si>
  <si>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</si>
  <si>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</si>
  <si>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</si>
  <si>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</si>
  <si>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</si>
  <si>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</si>
  <si>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</si>
  <si>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</si>
  <si>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</si>
  <si>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</si>
  <si>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</si>
  <si>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</si>
  <si>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</si>
  <si>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</si>
  <si>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</si>
  <si>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</si>
  <si>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</si>
  <si>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</si>
  <si>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</si>
  <si>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</si>
  <si>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</si>
  <si>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</si>
  <si>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</si>
  <si>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</si>
  <si>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</si>
  <si>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</si>
  <si>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</si>
  <si>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</si>
  <si>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</si>
  <si>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</si>
  <si>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</si>
  <si>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</si>
  <si>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</si>
  <si>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</si>
  <si>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</si>
  <si>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</si>
  <si>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</si>
  <si>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</si>
  <si>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</si>
  <si>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</si>
  <si>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</si>
  <si>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</si>
  <si>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</si>
  <si>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</si>
  <si>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</si>
  <si>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</si>
  <si>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</si>
  <si>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</si>
  <si>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</si>
  <si>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</si>
  <si>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</si>
  <si>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</si>
  <si>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</si>
  <si>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</si>
  <si>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</si>
  <si>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</si>
  <si>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</si>
  <si>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</si>
  <si>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</si>
  <si>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</si>
  <si>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</si>
  <si>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</si>
  <si>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</si>
  <si>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</si>
  <si>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</si>
  <si>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</si>
  <si>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</si>
  <si>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</si>
  <si>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</si>
  <si>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</si>
  <si>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</si>
  <si>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</si>
  <si>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</si>
  <si>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</si>
  <si>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</si>
  <si>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</si>
  <si>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</si>
  <si>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</si>
  <si>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</si>
  <si>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</si>
  <si>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</si>
  <si>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</si>
  <si>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</si>
  <si>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</si>
  <si>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</si>
  <si>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</si>
  <si>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</si>
  <si>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</si>
  <si>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</si>
  <si>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</si>
  <si>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</si>
  <si>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</si>
  <si>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</si>
  <si>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</si>
  <si>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</si>
  <si>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</si>
  <si>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</si>
  <si>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</si>
  <si>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</si>
  <si>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</si>
  <si>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</si>
  <si>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</si>
  <si>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</si>
  <si>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</si>
  <si>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</si>
  <si>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</si>
  <si>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</si>
  <si>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</si>
  <si>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</si>
  <si>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</si>
  <si>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</si>
  <si>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</si>
  <si>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</si>
  <si>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</si>
  <si>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</si>
  <si>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</si>
  <si>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</si>
  <si>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</si>
  <si>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</si>
  <si>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</si>
  <si>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</si>
  <si>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</si>
  <si>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</si>
  <si>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</si>
  <si>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</si>
  <si>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</si>
  <si>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</si>
  <si>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</si>
  <si>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</si>
  <si>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</si>
  <si>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</si>
  <si>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</si>
  <si>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</si>
  <si>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</si>
  <si>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</si>
  <si>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</si>
  <si>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</si>
  <si>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</si>
  <si>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</si>
  <si>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</si>
  <si>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</si>
  <si>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</si>
  <si>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</si>
  <si>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</si>
  <si>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</si>
  <si>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</si>
  <si>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</si>
  <si>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</si>
  <si>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</si>
  <si>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</si>
  <si>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</si>
  <si>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</si>
  <si>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</si>
  <si>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</si>
  <si>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</si>
  <si>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</si>
  <si>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</si>
  <si>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</si>
  <si>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</si>
  <si>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</si>
  <si>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</si>
  <si>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</si>
  <si>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</si>
  <si>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</si>
  <si>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</si>
  <si>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</si>
  <si>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</si>
  <si>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</si>
  <si>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</si>
  <si>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</si>
  <si>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</si>
  <si>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</si>
  <si>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</si>
  <si>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</si>
  <si>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</si>
  <si>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</si>
  <si>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</si>
  <si>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</si>
  <si>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</si>
  <si>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</si>
  <si>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</si>
  <si>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</si>
  <si>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</si>
  <si>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</si>
  <si>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</si>
  <si>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</si>
  <si>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</si>
  <si>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</si>
  <si>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</si>
  <si>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</si>
  <si>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</si>
  <si>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</si>
  <si>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</si>
  <si>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</si>
  <si>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</si>
  <si>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</si>
  <si>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</si>
  <si>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</si>
  <si>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</si>
  <si>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</si>
  <si>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</si>
  <si>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</si>
  <si>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</si>
  <si>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</si>
  <si>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</si>
  <si>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</si>
  <si>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</si>
  <si>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</si>
  <si>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</si>
  <si>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</si>
  <si>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</si>
  <si>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</si>
  <si>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</si>
  <si>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</si>
  <si>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</si>
  <si>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</si>
  <si>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</si>
  <si>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</si>
  <si>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</si>
  <si>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</si>
  <si>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</si>
  <si>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</si>
  <si>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</si>
  <si>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</si>
  <si>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</si>
  <si>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</si>
  <si>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</si>
  <si>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</si>
  <si>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</si>
  <si>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</si>
  <si>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</si>
  <si>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</si>
  <si>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</si>
  <si>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</si>
  <si>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</si>
  <si>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</si>
  <si>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</si>
  <si>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</si>
  <si>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</si>
  <si>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</si>
  <si>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</si>
  <si>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</si>
  <si>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</si>
  <si>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</si>
  <si>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</si>
  <si>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</si>
  <si>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</si>
  <si>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</si>
  <si>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</si>
  <si>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</si>
  <si>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</si>
  <si>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</si>
  <si>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</si>
  <si>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</si>
  <si>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</si>
  <si>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</si>
  <si>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</si>
  <si>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</si>
  <si>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</si>
  <si>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</si>
  <si>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</si>
  <si>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</si>
  <si>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</si>
  <si>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</si>
  <si>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</si>
  <si>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</si>
  <si>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</si>
  <si>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</si>
  <si>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</si>
  <si>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</si>
  <si>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</si>
  <si>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</si>
  <si>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</si>
  <si>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</si>
  <si>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</si>
  <si>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</si>
  <si>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</si>
  <si>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</si>
  <si>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</si>
  <si>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</si>
  <si>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</si>
  <si>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</si>
  <si>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</si>
  <si>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</si>
  <si>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</si>
  <si>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</si>
  <si>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</si>
  <si>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</si>
  <si>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</si>
  <si>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</si>
  <si>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</si>
  <si>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</si>
  <si>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</si>
  <si>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</si>
  <si>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</si>
  <si>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</si>
  <si>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</si>
  <si>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</si>
  <si>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</si>
  <si>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</si>
  <si>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</si>
  <si>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</si>
  <si>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</si>
  <si>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</si>
  <si>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</si>
  <si>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</si>
  <si>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</si>
  <si>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</si>
  <si>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</si>
  <si>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</si>
  <si>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</si>
  <si>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</si>
  <si>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</si>
  <si>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</si>
  <si>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</si>
  <si>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</si>
  <si>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</si>
  <si>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</si>
  <si>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</si>
  <si>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</si>
  <si>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</si>
  <si>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</si>
  <si>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</si>
  <si>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</si>
  <si>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</si>
  <si>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</si>
  <si>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</si>
  <si>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</si>
  <si>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</si>
  <si>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</si>
  <si>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</si>
  <si>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</si>
  <si>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</si>
  <si>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</si>
  <si>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</si>
  <si>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</si>
  <si>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</si>
  <si>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</si>
  <si>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</si>
  <si>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</si>
  <si>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</si>
  <si>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</si>
  <si>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</si>
  <si>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</si>
  <si>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</si>
  <si>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</si>
  <si>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</si>
  <si>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</si>
  <si>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</si>
  <si>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</si>
  <si>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</si>
  <si>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</si>
  <si>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</si>
  <si>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</si>
  <si>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</si>
  <si>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</si>
  <si>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</si>
  <si>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</si>
  <si>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</si>
  <si>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</si>
  <si>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</si>
  <si>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</si>
  <si>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</si>
  <si>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</si>
  <si>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</si>
  <si>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</si>
  <si>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</si>
  <si>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</si>
  <si>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</si>
  <si>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</si>
  <si>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</si>
  <si>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</si>
  <si>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</si>
  <si>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</si>
  <si>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</si>
  <si>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</si>
  <si>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</si>
  <si>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</si>
  <si>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</si>
  <si>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</si>
  <si>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</si>
  <si>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</si>
  <si>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</si>
  <si>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</si>
  <si>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</si>
  <si>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</si>
  <si>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</si>
  <si>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</si>
  <si>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</si>
  <si>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</si>
  <si>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</si>
  <si>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</si>
  <si>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</si>
  <si>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</si>
  <si>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</si>
  <si>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</si>
  <si>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</si>
  <si>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</si>
  <si>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</si>
  <si>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</si>
  <si>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</si>
  <si>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</si>
  <si>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</si>
  <si>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</si>
  <si>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</si>
  <si>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</si>
  <si>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</si>
  <si>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</si>
  <si>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</si>
  <si>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</si>
  <si>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</si>
  <si>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</si>
  <si>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</si>
  <si>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</si>
  <si>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</si>
  <si>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</si>
  <si>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</si>
  <si>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</si>
  <si>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</si>
  <si>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</si>
  <si>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</si>
  <si>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</si>
  <si>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</si>
  <si>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</si>
  <si>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</si>
  <si>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</si>
  <si>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</si>
  <si>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</si>
  <si>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</si>
  <si>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</si>
  <si>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</si>
  <si>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</si>
  <si>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</si>
  <si>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</si>
  <si>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</si>
  <si>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</si>
  <si>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</si>
  <si>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</si>
  <si>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</si>
  <si>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</si>
  <si>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</si>
  <si>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</si>
  <si>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</si>
  <si>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</si>
  <si>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</si>
  <si>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</si>
  <si>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</si>
  <si>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</si>
  <si>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</si>
  <si>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</si>
  <si>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</si>
  <si>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</si>
  <si>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</si>
  <si>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</si>
  <si>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</si>
  <si>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</si>
  <si>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</si>
  <si>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</si>
  <si>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</si>
  <si>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</si>
  <si>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</si>
  <si>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</si>
  <si>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</si>
  <si>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</si>
  <si>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</si>
  <si>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</si>
  <si>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</si>
  <si>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</si>
  <si>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</si>
  <si>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</si>
  <si>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</si>
  <si>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</si>
  <si>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</si>
  <si>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</si>
  <si>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</si>
  <si>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</si>
  <si>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</si>
  <si>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</si>
  <si>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</si>
  <si>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</si>
  <si>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</si>
  <si>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</si>
  <si>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</si>
  <si>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</si>
  <si>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</si>
  <si>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</si>
  <si>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</si>
  <si>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</si>
  <si>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</si>
  <si>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</si>
  <si>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</si>
  <si>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</si>
  <si>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</si>
  <si>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</si>
  <si>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</si>
  <si>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</si>
  <si>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</si>
  <si>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</si>
  <si>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</si>
  <si>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</si>
  <si>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</si>
  <si>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</si>
  <si>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</si>
  <si>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</si>
  <si>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</si>
  <si>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</si>
  <si>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</si>
  <si>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</si>
  <si>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</si>
  <si>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</si>
  <si>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</si>
  <si>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</si>
  <si>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</si>
  <si>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</si>
  <si>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</si>
  <si>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</si>
  <si>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</si>
  <si>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</si>
  <si>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</si>
  <si>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</si>
  <si>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</si>
  <si>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</si>
  <si>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</si>
  <si>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</si>
  <si>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</si>
  <si>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</si>
  <si>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</si>
  <si>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</si>
  <si>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</si>
  <si>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</si>
  <si>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</si>
  <si>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</si>
  <si>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</si>
  <si>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</si>
  <si>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</si>
  <si>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</si>
  <si>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</si>
  <si>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</si>
  <si>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</si>
  <si>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</si>
  <si>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</si>
  <si>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</si>
  <si>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</si>
  <si>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</si>
  <si>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</si>
  <si>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</si>
  <si>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</si>
  <si>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</si>
  <si>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</si>
  <si>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</si>
  <si>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</si>
  <si>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</si>
  <si>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</si>
  <si>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</si>
  <si>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</si>
  <si>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</si>
  <si>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</si>
  <si>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</si>
  <si>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</si>
  <si>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</si>
  <si>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</si>
  <si>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</si>
  <si>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</si>
  <si>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</si>
  <si>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</si>
  <si>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</si>
  <si>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</si>
  <si>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</si>
  <si>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</si>
  <si>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</si>
  <si>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</si>
  <si>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</si>
  <si>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</si>
  <si>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</si>
  <si>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</si>
  <si>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</si>
  <si>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</si>
  <si>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</si>
  <si>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</si>
  <si>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</si>
  <si>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</si>
  <si>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</si>
  <si>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</si>
  <si>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</si>
  <si>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</si>
  <si>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</si>
  <si>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</si>
  <si>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</si>
  <si>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</si>
  <si>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</si>
  <si>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</si>
  <si>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</si>
  <si>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</si>
  <si>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</si>
  <si>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</si>
  <si>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</si>
  <si>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</si>
  <si>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</si>
  <si>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</si>
  <si>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</si>
  <si>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</si>
  <si>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</si>
  <si>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</si>
  <si>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</si>
  <si>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</si>
  <si>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</si>
  <si>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</si>
  <si>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</si>
  <si>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</si>
  <si>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</si>
  <si>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</si>
  <si>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</si>
  <si>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</si>
  <si>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</si>
  <si>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</si>
  <si>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</si>
  <si>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</si>
  <si>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</si>
  <si>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</si>
  <si>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</si>
  <si>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</si>
  <si>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</si>
  <si>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</si>
  <si>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</si>
  <si>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</si>
  <si>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</si>
  <si>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</si>
  <si>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</si>
  <si>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</si>
  <si>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</si>
  <si>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</si>
  <si>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</si>
  <si>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</si>
  <si>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</si>
  <si>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</si>
  <si>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</si>
  <si>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</si>
  <si>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</si>
  <si>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</si>
  <si>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</si>
  <si>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</si>
  <si>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</si>
  <si>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</si>
  <si>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</si>
  <si>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</si>
  <si>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</si>
  <si>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</si>
  <si>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</si>
  <si>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</si>
  <si>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</si>
  <si>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</si>
  <si>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</si>
  <si>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</si>
  <si>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</si>
  <si>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</si>
  <si>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</si>
  <si>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</si>
  <si>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</si>
  <si>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</si>
  <si>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</si>
  <si>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</si>
  <si>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</si>
  <si>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</si>
  <si>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</si>
  <si>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</si>
  <si>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</si>
  <si>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</si>
  <si>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</si>
  <si>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</si>
  <si>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</si>
  <si>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</si>
  <si>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</si>
  <si>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</si>
  <si>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</si>
  <si>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</si>
  <si>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</si>
  <si>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</si>
  <si>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</si>
  <si>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</si>
  <si>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</si>
  <si>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</si>
  <si>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</si>
  <si>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</si>
  <si>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</si>
  <si>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</si>
  <si>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</si>
  <si>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</si>
  <si>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</si>
  <si>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</si>
  <si>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</si>
  <si>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</si>
  <si>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</si>
  <si>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</si>
  <si>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</si>
  <si>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</si>
  <si>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</si>
  <si>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</si>
  <si>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</si>
  <si>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</si>
  <si>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</si>
  <si>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</si>
  <si>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</si>
  <si>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</si>
  <si>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</si>
  <si>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</si>
  <si>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</si>
  <si>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</si>
  <si>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</si>
  <si>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</si>
  <si>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</si>
  <si>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</si>
  <si>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</si>
  <si>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</si>
  <si>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</si>
  <si>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</si>
  <si>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</si>
  <si>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</si>
  <si>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</si>
  <si>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</si>
  <si>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</si>
  <si>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</si>
  <si>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</si>
  <si>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</si>
  <si>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</si>
  <si>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</si>
  <si>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</si>
  <si>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</si>
  <si>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</si>
  <si>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</si>
  <si>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</si>
  <si>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</si>
  <si>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</si>
  <si>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</si>
  <si>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</si>
  <si>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</si>
  <si>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</si>
  <si>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</si>
  <si>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</si>
  <si>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</si>
  <si>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</si>
  <si>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</si>
  <si>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</si>
  <si>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</si>
  <si>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</si>
  <si>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</si>
  <si>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</si>
  <si>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</si>
  <si>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</si>
  <si>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</si>
  <si>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</si>
  <si>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</si>
  <si>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</si>
  <si>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</si>
  <si>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</si>
  <si>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</si>
  <si>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</si>
  <si>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</si>
  <si>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</si>
  <si>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</si>
  <si>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</si>
  <si>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</si>
  <si>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</si>
  <si>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</si>
  <si>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</si>
  <si>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</si>
  <si>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</si>
  <si>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</si>
  <si>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</si>
  <si>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</si>
  <si>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</si>
  <si>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</si>
  <si>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</si>
  <si>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</si>
  <si>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</si>
  <si>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</si>
  <si>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</si>
  <si>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</si>
  <si>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</si>
  <si>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</si>
  <si>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</si>
  <si>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</si>
  <si>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</si>
  <si>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</si>
  <si>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</si>
  <si>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</si>
  <si>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</si>
  <si>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</si>
  <si>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</si>
  <si>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</si>
  <si>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</si>
  <si>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</si>
  <si>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</si>
  <si>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</si>
  <si>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</si>
  <si>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</si>
  <si>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</si>
  <si>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</si>
  <si>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</si>
  <si>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</si>
  <si>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</si>
  <si>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</si>
  <si>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</si>
  <si>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</si>
  <si>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</si>
  <si>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</si>
  <si>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</si>
  <si>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</si>
  <si>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</si>
  <si>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</si>
  <si>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</si>
  <si>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</si>
  <si>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</si>
  <si>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</si>
  <si>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</si>
  <si>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</si>
  <si>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</si>
  <si>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</si>
  <si>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</si>
  <si>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</si>
  <si>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</si>
  <si>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</si>
  <si>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</si>
  <si>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</si>
  <si>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</si>
  <si>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</si>
  <si>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</si>
  <si>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</si>
  <si>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</si>
  <si>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</si>
  <si>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</si>
  <si>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</si>
  <si>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</si>
  <si>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</si>
  <si>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</si>
  <si>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</si>
  <si>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</si>
  <si>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</si>
  <si>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</si>
  <si>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</si>
  <si>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</si>
  <si>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</si>
  <si>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</si>
  <si>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</si>
  <si>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</si>
  <si>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</si>
  <si>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</si>
  <si>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</si>
  <si>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</si>
  <si>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</si>
  <si>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</si>
  <si>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</si>
  <si>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</si>
  <si>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</si>
  <si>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</si>
  <si>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</si>
  <si>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</si>
  <si>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</si>
  <si>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</si>
  <si>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</si>
  <si>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</si>
  <si>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</si>
  <si>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</si>
  <si>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</si>
  <si>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</si>
  <si>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</si>
  <si>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</si>
  <si>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</si>
  <si>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</si>
  <si>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</si>
  <si>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</si>
  <si>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</si>
  <si>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</si>
  <si>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</si>
  <si>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</si>
  <si>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</si>
  <si>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</si>
  <si>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</si>
  <si>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</si>
  <si>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</si>
  <si>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</si>
  <si>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</si>
  <si>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</si>
  <si>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</si>
  <si>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</si>
  <si>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</si>
  <si>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</si>
  <si>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</si>
  <si>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</si>
  <si>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</si>
  <si>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</si>
  <si>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</si>
  <si>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</si>
  <si>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</si>
  <si>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</si>
  <si>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</si>
  <si>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</si>
  <si>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</si>
  <si>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</si>
  <si>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</si>
  <si>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</si>
  <si>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</si>
  <si>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</si>
  <si>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</si>
  <si>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</si>
  <si>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</si>
  <si>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</si>
  <si>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</si>
  <si>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</si>
  <si>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</si>
  <si>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</si>
  <si>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</si>
  <si>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</si>
  <si>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</si>
  <si>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</si>
  <si>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</si>
  <si>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</si>
  <si>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</si>
  <si>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</si>
  <si>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</si>
  <si>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</si>
  <si>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</si>
  <si>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</si>
  <si>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</si>
  <si>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</si>
  <si>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</si>
  <si>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</si>
  <si>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</si>
  <si>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</si>
  <si>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</si>
  <si>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</si>
  <si>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</si>
  <si>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</si>
  <si>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</si>
  <si>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</si>
  <si>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</si>
  <si>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</si>
  <si>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</si>
  <si>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</si>
  <si>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</si>
  <si>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</si>
  <si>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</si>
  <si>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</si>
  <si>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</si>
  <si>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</si>
  <si>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</si>
  <si>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</si>
  <si>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</si>
  <si>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</si>
  <si>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</si>
  <si>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</si>
  <si>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</si>
  <si>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</si>
  <si>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</si>
  <si>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</si>
  <si>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</si>
  <si>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</si>
  <si>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</si>
  <si>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</si>
  <si>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</si>
  <si>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</si>
  <si>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</si>
  <si>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</si>
  <si>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</si>
  <si>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</si>
  <si>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</si>
  <si>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</si>
  <si>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</si>
  <si>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</si>
  <si>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</si>
  <si>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</si>
  <si>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</si>
  <si>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</si>
  <si>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</si>
  <si>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</si>
  <si>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</si>
  <si>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</si>
  <si>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</si>
  <si>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</si>
  <si>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</si>
  <si>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</si>
  <si>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</si>
  <si>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</si>
  <si>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</si>
  <si>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</si>
  <si>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</si>
  <si>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</si>
  <si>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</si>
  <si>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</si>
  <si>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</si>
  <si>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</si>
  <si>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</si>
  <si>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</si>
  <si>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</si>
  <si>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</si>
  <si>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</si>
  <si>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</si>
  <si>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</si>
  <si>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</si>
  <si>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</si>
  <si>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</si>
  <si>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</si>
  <si>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</si>
  <si>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</si>
  <si>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</si>
  <si>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</si>
  <si>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</si>
  <si>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</si>
  <si>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</si>
  <si>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</si>
  <si>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</si>
  <si>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</si>
  <si>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</si>
  <si>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</si>
  <si>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</si>
  <si>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</si>
  <si>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</si>
  <si>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</si>
  <si>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</si>
  <si>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</si>
  <si>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</si>
  <si>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</si>
  <si>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</si>
  <si>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</si>
  <si>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</si>
  <si>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</si>
  <si>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</si>
  <si>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</si>
  <si>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</si>
  <si>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</si>
  <si>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</si>
  <si>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</si>
  <si>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</si>
  <si>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</si>
  <si>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</si>
  <si>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</si>
  <si>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</si>
  <si>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</si>
  <si>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</si>
  <si>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</si>
  <si>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</si>
  <si>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</si>
  <si>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</si>
  <si>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</si>
  <si>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</si>
  <si>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</si>
  <si>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</si>
  <si>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</si>
  <si>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</si>
  <si>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</si>
  <si>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</si>
  <si>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</si>
  <si>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</si>
  <si>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</si>
  <si>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</si>
  <si>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</si>
  <si>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</si>
  <si>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</si>
  <si>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</si>
  <si>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</si>
  <si>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</si>
  <si>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</si>
  <si>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</si>
  <si>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</si>
  <si>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</si>
  <si>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</si>
  <si>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</si>
  <si>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</si>
  <si>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</si>
  <si>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</si>
  <si>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</si>
  <si>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</si>
  <si>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</si>
  <si>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</si>
  <si>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</si>
  <si>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</si>
  <si>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</si>
  <si>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</si>
  <si>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</si>
  <si>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</si>
  <si>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</si>
  <si>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</si>
  <si>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</si>
  <si>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</si>
  <si>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</si>
  <si>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</si>
  <si>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</si>
  <si>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</si>
  <si>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</si>
  <si>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</si>
  <si>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</si>
  <si>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</si>
  <si>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</si>
  <si>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</si>
  <si>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</si>
  <si>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</si>
  <si>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</si>
  <si>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</si>
  <si>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</si>
  <si>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</si>
  <si>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</si>
  <si>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</si>
  <si>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</si>
  <si>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</si>
  <si>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</si>
  <si>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</si>
  <si>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</si>
  <si>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</si>
  <si>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</si>
  <si>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</si>
  <si>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</si>
  <si>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</si>
  <si>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</si>
  <si>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</si>
  <si>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</si>
  <si>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</si>
  <si>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</si>
  <si>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</si>
  <si>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</si>
  <si>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</si>
  <si>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</si>
  <si>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</si>
  <si>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</si>
  <si>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</si>
  <si>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</si>
  <si>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</si>
  <si>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</si>
  <si>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</si>
  <si>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</si>
  <si>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</si>
  <si>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</si>
  <si>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</si>
  <si>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</si>
  <si>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</si>
  <si>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</si>
  <si>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</si>
  <si>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</si>
  <si>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</si>
  <si>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</si>
  <si>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</si>
  <si>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</si>
  <si>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</si>
  <si>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</si>
  <si>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</si>
  <si>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</si>
  <si>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</si>
  <si>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</si>
  <si>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</si>
  <si>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</si>
  <si>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</si>
  <si>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</si>
  <si>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</si>
  <si>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</si>
  <si>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</si>
  <si>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</si>
  <si>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</si>
  <si>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</si>
  <si>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</si>
  <si>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</si>
  <si>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</si>
  <si>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</si>
  <si>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</si>
  <si>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</si>
  <si>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</si>
  <si>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</si>
  <si>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</si>
  <si>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</si>
  <si>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</si>
  <si>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</si>
  <si>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</si>
  <si>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</si>
  <si>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</si>
  <si>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</si>
  <si>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</si>
  <si>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</si>
  <si>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</si>
  <si>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</si>
  <si>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</si>
  <si>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</si>
  <si>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</si>
  <si>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</si>
  <si>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</si>
  <si>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</si>
  <si>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</si>
  <si>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</si>
  <si>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</si>
  <si>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</si>
  <si>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</si>
  <si>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</si>
  <si>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</si>
  <si>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</si>
  <si>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</si>
  <si>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</si>
  <si>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</si>
  <si>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</si>
  <si>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</si>
  <si>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</si>
  <si>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</si>
  <si>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</si>
  <si>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</si>
  <si>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</si>
  <si>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</si>
  <si>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</si>
  <si>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</si>
  <si>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</si>
  <si>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</si>
  <si>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</si>
  <si>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</si>
  <si>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</si>
  <si>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</si>
  <si>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</si>
  <si>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</si>
  <si>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</si>
  <si>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</si>
  <si>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</si>
  <si>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</si>
  <si>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</si>
  <si>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</si>
  <si>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</si>
  <si>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</si>
  <si>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</si>
  <si>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</si>
  <si>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</si>
  <si>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</si>
  <si>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</si>
  <si>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</si>
  <si>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</si>
  <si>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</si>
  <si>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</si>
  <si>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</si>
  <si>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</si>
  <si>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</si>
  <si>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</si>
  <si>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</si>
  <si>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</si>
  <si>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</si>
  <si>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</si>
  <si>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</si>
  <si>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</si>
  <si>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</si>
  <si>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</si>
  <si>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</si>
  <si>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</si>
  <si>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</si>
  <si>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</si>
  <si>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</si>
  <si>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</si>
  <si>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</si>
  <si>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</si>
  <si>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</si>
  <si>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</si>
  <si>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</si>
  <si>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</si>
  <si>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</si>
  <si>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</si>
  <si>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</si>
  <si>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</si>
  <si>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</si>
  <si>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</si>
  <si>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</si>
  <si>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</si>
  <si>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</si>
  <si>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</si>
  <si>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</si>
  <si>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</si>
  <si>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</si>
  <si>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</si>
  <si>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</si>
  <si>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</si>
  <si>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</si>
  <si>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</si>
  <si>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</si>
  <si>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</si>
  <si>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</si>
  <si>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</si>
  <si>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</si>
  <si>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</si>
  <si>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</si>
  <si>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</si>
  <si>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</si>
  <si>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</si>
  <si>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</si>
  <si>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</si>
  <si>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</si>
  <si>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</si>
  <si>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</si>
  <si>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</si>
  <si>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</si>
  <si>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</si>
  <si>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</si>
  <si>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</si>
  <si>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</si>
  <si>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</si>
  <si>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</si>
  <si>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</si>
  <si>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</si>
  <si>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</si>
  <si>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</si>
  <si>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</si>
  <si>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</si>
  <si>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</si>
  <si>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</si>
  <si>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</si>
  <si>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</si>
  <si>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</si>
  <si>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</si>
  <si>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</si>
  <si>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</si>
  <si>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</si>
  <si>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</si>
  <si>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</si>
  <si>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</si>
  <si>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</si>
  <si>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</si>
  <si>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</si>
  <si>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</si>
  <si>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</si>
  <si>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</si>
  <si>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</si>
  <si>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</si>
  <si>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</si>
  <si>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</si>
  <si>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</si>
  <si>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</si>
  <si>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</si>
  <si>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</si>
  <si>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</si>
  <si>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</si>
  <si>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</si>
  <si>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</si>
  <si>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</si>
  <si>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</si>
  <si>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</si>
  <si>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</si>
  <si>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</si>
  <si>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</si>
  <si>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</si>
  <si>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</si>
  <si>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</si>
  <si>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</si>
  <si>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</si>
  <si>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</si>
  <si>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</si>
  <si>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</si>
  <si>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</si>
  <si>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</si>
  <si>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</si>
  <si>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</si>
  <si>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</si>
  <si>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</si>
  <si>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</si>
  <si>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</si>
  <si>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</si>
  <si>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</si>
  <si>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</si>
  <si>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</si>
  <si>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</si>
  <si>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</si>
  <si>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</si>
  <si>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</si>
  <si>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</si>
  <si>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</si>
  <si>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</si>
  <si>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</si>
  <si>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</si>
  <si>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</si>
  <si>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</si>
  <si>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</si>
  <si>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</si>
  <si>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</si>
  <si>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</si>
  <si>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</si>
  <si>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</si>
  <si>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</si>
  <si>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</si>
  <si>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</si>
  <si>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</si>
  <si>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</si>
  <si>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</si>
  <si>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</si>
  <si>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</si>
  <si>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</si>
  <si>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</si>
  <si>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</si>
  <si>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</si>
  <si>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</si>
  <si>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</si>
  <si>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</si>
  <si>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</si>
  <si>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</si>
  <si>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</si>
  <si>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</si>
  <si>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</si>
  <si>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</si>
  <si>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</si>
  <si>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</si>
  <si>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</si>
  <si>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</si>
  <si>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</si>
  <si>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</si>
  <si>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</si>
  <si>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</si>
  <si>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</si>
  <si>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</si>
  <si>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</si>
  <si>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</si>
  <si>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</si>
  <si>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</si>
  <si>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</si>
  <si>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</si>
  <si>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</si>
  <si>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</si>
  <si>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</si>
  <si>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</si>
  <si>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</si>
  <si>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</si>
  <si>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</si>
  <si>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</si>
  <si>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</si>
  <si>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</si>
  <si>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</si>
  <si>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</si>
  <si>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</si>
  <si>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</si>
  <si>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</si>
  <si>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</si>
  <si>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</si>
  <si>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</si>
  <si>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</si>
  <si>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</si>
  <si>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</si>
  <si>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</si>
  <si>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</si>
  <si>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</si>
  <si>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</si>
  <si>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</si>
  <si>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</si>
  <si>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</si>
  <si>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</si>
  <si>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</si>
  <si>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</si>
  <si>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</si>
  <si>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</si>
  <si>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</si>
  <si>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</si>
  <si>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</si>
  <si>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</si>
  <si>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</si>
  <si>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</si>
  <si>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</si>
  <si>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</si>
  <si>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</si>
  <si>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</si>
  <si>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</si>
  <si>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</si>
  <si>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</si>
  <si>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</si>
  <si>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</si>
  <si>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</si>
  <si>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</si>
  <si>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</si>
  <si>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</si>
  <si>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</si>
  <si>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</si>
  <si>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</si>
  <si>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</si>
  <si>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</si>
  <si>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</si>
  <si>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</si>
  <si>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</si>
  <si>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</si>
  <si>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</si>
  <si>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</si>
  <si>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</si>
  <si>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</si>
  <si>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</si>
  <si>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</si>
  <si>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</si>
  <si>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</si>
  <si>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</si>
  <si>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</si>
  <si>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</si>
  <si>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</si>
  <si>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</si>
  <si>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</si>
  <si>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</si>
  <si>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</si>
  <si>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</si>
  <si>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</si>
  <si>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</si>
  <si>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</si>
  <si>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</si>
  <si>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</si>
  <si>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</si>
  <si>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</si>
  <si>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</si>
  <si>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</si>
  <si>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</si>
  <si>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</si>
  <si>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</si>
  <si>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</si>
  <si>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</si>
  <si>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</si>
  <si>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</si>
  <si>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</si>
  <si>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</si>
  <si>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</si>
  <si>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</si>
  <si>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</si>
  <si>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</si>
  <si>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</si>
  <si>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</si>
  <si>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</si>
  <si>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</si>
  <si>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</si>
  <si>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</si>
  <si>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</si>
  <si>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</si>
  <si>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</si>
  <si>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</si>
  <si>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</si>
  <si>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</si>
  <si>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</si>
  <si>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</si>
  <si>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</si>
  <si>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</si>
  <si>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</si>
  <si>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</si>
  <si>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</si>
  <si>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</si>
  <si>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</si>
  <si>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</si>
  <si>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</si>
  <si>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</si>
  <si>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</si>
  <si>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</si>
  <si>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</si>
  <si>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</si>
  <si>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</si>
  <si>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</si>
  <si>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</si>
  <si>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</si>
  <si>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</si>
  <si>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</si>
  <si>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</si>
  <si>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</si>
  <si>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</si>
  <si>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</si>
  <si>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</si>
  <si>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</si>
  <si>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</si>
  <si>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</si>
  <si>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</si>
  <si>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</si>
  <si>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</si>
  <si>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</si>
  <si>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</si>
  <si>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</si>
  <si>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</si>
  <si>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</si>
  <si>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</si>
  <si>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</si>
  <si>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</si>
  <si>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</si>
  <si>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</si>
  <si>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</si>
  <si>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</si>
  <si>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</si>
  <si>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</si>
  <si>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</si>
  <si>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</si>
  <si>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</si>
  <si>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</si>
  <si>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</si>
  <si>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</si>
  <si>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</si>
  <si>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</si>
  <si>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</si>
  <si>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</si>
  <si>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</si>
  <si>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</si>
  <si>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</si>
  <si>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</si>
  <si>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</si>
  <si>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</si>
  <si>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</si>
  <si>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</si>
  <si>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</si>
  <si>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</si>
  <si>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</si>
  <si>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</si>
  <si>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</si>
  <si>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</si>
  <si>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</si>
  <si>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</si>
  <si>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</si>
  <si>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</si>
  <si>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</si>
  <si>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</si>
  <si>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</si>
  <si>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</si>
  <si>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</si>
  <si>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</si>
  <si>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</si>
  <si>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</si>
  <si>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</si>
  <si>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</si>
  <si>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</si>
  <si>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</si>
  <si>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</si>
  <si>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</si>
  <si>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</si>
  <si>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</si>
  <si>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</si>
  <si>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</si>
  <si>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</si>
  <si>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</si>
  <si>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</si>
  <si>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</si>
  <si>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</si>
  <si>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</si>
  <si>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</si>
  <si>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</si>
  <si>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</si>
  <si>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</si>
  <si>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</si>
  <si>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</si>
  <si>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</si>
  <si>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</si>
  <si>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</si>
  <si>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</si>
  <si>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</si>
  <si>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</si>
  <si>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</si>
  <si>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</si>
  <si>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</si>
  <si>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</si>
  <si>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</si>
  <si>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</si>
  <si>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</si>
  <si>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</si>
  <si>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</si>
  <si>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</si>
  <si>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</si>
  <si>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</si>
  <si>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</si>
  <si>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</si>
  <si>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</si>
  <si>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</si>
  <si>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</si>
  <si>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</si>
  <si>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</si>
  <si>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</si>
  <si>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</si>
  <si>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</si>
  <si>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</si>
  <si>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</si>
  <si>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</si>
  <si>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</si>
  <si>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</si>
  <si>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</si>
  <si>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</si>
  <si>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</si>
  <si>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</si>
  <si>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</si>
  <si>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</si>
  <si>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</si>
  <si>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</si>
  <si>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</si>
  <si>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</si>
  <si>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</si>
  <si>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</si>
  <si>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</si>
  <si>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</si>
  <si>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</si>
  <si>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</si>
  <si>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</si>
  <si>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</si>
  <si>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</si>
  <si>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</si>
  <si>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</si>
  <si>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</si>
  <si>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</si>
  <si>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</si>
  <si>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</si>
  <si>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</si>
  <si>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</si>
  <si>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</si>
  <si>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</si>
  <si>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</si>
  <si>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</si>
  <si>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</si>
  <si>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</si>
  <si>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</si>
  <si>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</si>
  <si>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</si>
  <si>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</si>
  <si>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</si>
  <si>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</si>
  <si>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</si>
  <si>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</si>
  <si>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</si>
  <si>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</si>
  <si>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</si>
  <si>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</si>
  <si>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</si>
  <si>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</si>
  <si>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</si>
  <si>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</si>
  <si>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</si>
  <si>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</si>
  <si>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</si>
  <si>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</si>
  <si>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</si>
  <si>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</si>
  <si>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</si>
  <si>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</si>
  <si>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</si>
  <si>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</si>
  <si>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</si>
  <si>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</si>
  <si>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</si>
  <si>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</si>
  <si>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</si>
  <si>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</si>
  <si>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</si>
  <si>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</si>
  <si>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</si>
  <si>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</si>
  <si>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</si>
  <si>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</si>
  <si>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</si>
  <si>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</si>
  <si>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</si>
  <si>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</si>
  <si>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</si>
  <si>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</si>
  <si>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</si>
  <si>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</si>
  <si>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</si>
  <si>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</si>
  <si>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</si>
  <si>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</si>
  <si>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</si>
  <si>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</si>
  <si>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</si>
  <si>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</si>
  <si>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</si>
  <si>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</si>
  <si>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</si>
  <si>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</si>
  <si>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</si>
  <si>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</si>
  <si>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</si>
  <si>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</si>
  <si>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</si>
  <si>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</si>
  <si>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</si>
  <si>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</si>
  <si>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</si>
  <si>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</si>
  <si>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</si>
  <si>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</si>
  <si>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</si>
  <si>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</si>
  <si>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</si>
  <si>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</si>
  <si>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</si>
  <si>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</si>
  <si>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</si>
  <si>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</si>
  <si>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</si>
  <si>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</si>
  <si>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</si>
  <si>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</si>
  <si>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</si>
  <si>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</si>
  <si>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</si>
  <si>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</si>
  <si>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</si>
  <si>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</si>
  <si>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</si>
  <si>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</si>
  <si>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</si>
  <si>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</si>
  <si>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</si>
  <si>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</si>
  <si>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</si>
  <si>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</si>
  <si>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</si>
  <si>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</si>
  <si>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</si>
  <si>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</si>
  <si>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</si>
  <si>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</si>
  <si>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</si>
  <si>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</si>
  <si>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</si>
  <si>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</si>
  <si>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</si>
  <si>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</si>
  <si>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</si>
  <si>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</si>
  <si>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</si>
  <si>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</si>
  <si>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</si>
  <si>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</si>
  <si>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</si>
  <si>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</si>
  <si>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</si>
  <si>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</si>
  <si>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</si>
  <si>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</si>
  <si>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</si>
  <si>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</si>
  <si>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</si>
  <si>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</si>
  <si>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</si>
  <si>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</si>
  <si>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</si>
  <si>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</si>
  <si>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</si>
  <si>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</si>
  <si>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</si>
  <si>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</si>
  <si>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</si>
  <si>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</si>
  <si>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</si>
  <si>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</si>
  <si>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</si>
  <si>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</si>
  <si>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</si>
  <si>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</si>
  <si>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</si>
  <si>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</si>
  <si>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</si>
  <si>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</si>
  <si>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</si>
  <si>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</si>
  <si>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</si>
  <si>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</si>
  <si>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</si>
  <si>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</si>
  <si>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</si>
  <si>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</si>
  <si>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</si>
  <si>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</si>
  <si>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</si>
  <si>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</si>
  <si>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</si>
  <si>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</si>
  <si>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</si>
  <si>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</si>
  <si>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</si>
  <si>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</si>
  <si>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</si>
  <si>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</si>
  <si>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</si>
  <si>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</si>
  <si>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</si>
  <si>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</si>
  <si>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</si>
  <si>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</si>
  <si>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</si>
  <si>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</si>
  <si>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</si>
  <si>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</si>
  <si>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</si>
  <si>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</si>
  <si>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</si>
  <si>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</si>
  <si>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</si>
  <si>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</si>
  <si>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</si>
  <si>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</si>
  <si>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</si>
  <si>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</si>
  <si>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</si>
  <si>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</si>
  <si>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</si>
  <si>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</si>
  <si>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</si>
  <si>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</si>
  <si>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</si>
  <si>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</si>
  <si>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</si>
  <si>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</si>
  <si>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</si>
  <si>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</si>
  <si>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</si>
  <si>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</si>
  <si>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</si>
  <si>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</si>
  <si>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</si>
  <si>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</si>
  <si>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</si>
  <si>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</si>
  <si>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</si>
  <si>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</si>
  <si>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</si>
  <si>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</si>
  <si>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</si>
  <si>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</si>
  <si>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</si>
  <si>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</si>
  <si>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</si>
  <si>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</si>
  <si>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</si>
  <si>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</si>
  <si>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</si>
  <si>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</si>
  <si>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</si>
  <si>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</si>
  <si>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</si>
  <si>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</si>
  <si>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</si>
  <si>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</si>
  <si>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</si>
  <si>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</si>
  <si>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</si>
  <si>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</si>
  <si>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</si>
  <si>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</si>
  <si>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</si>
  <si>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</si>
  <si>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</si>
  <si>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</si>
  <si>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</si>
  <si>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</si>
  <si>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</si>
  <si>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</si>
  <si>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</si>
  <si>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</si>
  <si>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</si>
  <si>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</si>
  <si>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</si>
  <si>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</si>
  <si>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</si>
  <si>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</si>
  <si>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</si>
  <si>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</si>
  <si>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</si>
  <si>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</si>
  <si>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</si>
  <si>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</si>
  <si>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</si>
  <si>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</si>
  <si>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</si>
  <si>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</si>
  <si>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</si>
  <si>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</si>
  <si>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</si>
  <si>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</si>
  <si>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</si>
  <si>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</si>
  <si>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</si>
  <si>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</si>
  <si>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</si>
  <si>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</si>
  <si>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</si>
  <si>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</si>
  <si>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</si>
  <si>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</si>
  <si>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</si>
  <si>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</si>
  <si>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</si>
  <si>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</si>
  <si>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</si>
  <si>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</si>
  <si>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</si>
  <si>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</si>
  <si>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</si>
  <si>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</si>
  <si>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</si>
  <si>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</si>
  <si>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</si>
  <si>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</si>
  <si>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</si>
  <si>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</si>
  <si>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</si>
  <si>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</si>
  <si>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</si>
  <si>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</si>
  <si>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</si>
  <si>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</si>
  <si>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</si>
  <si>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</si>
  <si>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</si>
  <si>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</si>
  <si>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</si>
  <si>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</si>
  <si>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</si>
  <si>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</si>
  <si>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</si>
  <si>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</si>
  <si>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</si>
  <si>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</si>
  <si>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</si>
  <si>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</si>
  <si>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</si>
  <si>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</si>
  <si>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</si>
  <si>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</si>
  <si>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</si>
  <si>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</si>
  <si>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</si>
  <si>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</si>
  <si>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</si>
  <si>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</si>
  <si>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</si>
  <si>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</si>
  <si>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</si>
  <si>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</si>
  <si>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</si>
  <si>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</si>
  <si>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</si>
  <si>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</si>
  <si>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</si>
  <si>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</si>
  <si>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</si>
  <si>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</si>
  <si>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</si>
  <si>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</si>
  <si>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</si>
  <si>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</si>
  <si>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</si>
  <si>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</si>
  <si>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</si>
  <si>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</si>
  <si>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</si>
  <si>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</si>
  <si>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</si>
  <si>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</si>
  <si>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</si>
  <si>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</si>
  <si>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</si>
  <si>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</si>
  <si>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</si>
  <si>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</si>
  <si>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</si>
  <si>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</si>
  <si>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</si>
  <si>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</si>
  <si>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</si>
  <si>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</si>
  <si>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</si>
  <si>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</si>
  <si>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</si>
  <si>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</si>
  <si>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</si>
  <si>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</si>
  <si>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</si>
  <si>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</si>
  <si>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</si>
  <si>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</si>
  <si>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</si>
  <si>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</si>
  <si>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</si>
  <si>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</si>
  <si>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</si>
  <si>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</si>
  <si>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</si>
  <si>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</si>
  <si>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</si>
  <si>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</si>
  <si>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</si>
  <si>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</si>
  <si>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</si>
  <si>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</si>
  <si>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</si>
  <si>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</si>
  <si>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</si>
  <si>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</si>
  <si>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</si>
  <si>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</si>
  <si>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</si>
  <si>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</si>
  <si>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</si>
  <si>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</si>
  <si>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</si>
  <si>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</si>
  <si>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</si>
  <si>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</si>
  <si>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</si>
  <si>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</si>
  <si>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</si>
  <si>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</si>
  <si>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</si>
  <si>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</si>
  <si>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</si>
  <si>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</si>
  <si>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</si>
  <si>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</si>
  <si>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</si>
  <si>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</si>
  <si>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</si>
  <si>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</si>
  <si>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</si>
  <si>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</si>
  <si>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</si>
  <si>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</si>
  <si>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</si>
  <si>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</si>
  <si>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</si>
  <si>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</si>
  <si>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</si>
  <si>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</si>
  <si>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</si>
  <si>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</si>
  <si>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</si>
  <si>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</si>
  <si>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</si>
  <si>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</si>
  <si>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</si>
  <si>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</si>
  <si>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</si>
  <si>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</si>
  <si>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</si>
  <si>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</si>
  <si>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</si>
  <si>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</si>
  <si>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</si>
  <si>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</si>
  <si>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</si>
  <si>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</si>
  <si>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</si>
  <si>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</si>
  <si>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</si>
  <si>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</si>
  <si>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</si>
  <si>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</si>
  <si>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</si>
  <si>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</si>
  <si>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</si>
  <si>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</si>
  <si>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</si>
  <si>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</si>
  <si>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</si>
  <si>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</si>
  <si>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</si>
  <si>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</si>
  <si>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</si>
  <si>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</si>
  <si>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</si>
  <si>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</si>
  <si>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</si>
  <si>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</si>
  <si>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</si>
  <si>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</si>
  <si>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</si>
  <si>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</si>
  <si>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</si>
  <si>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</si>
  <si>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</si>
  <si>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</si>
  <si>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</si>
  <si>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</si>
  <si>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</si>
  <si>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</si>
  <si>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</si>
  <si>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</si>
  <si>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</si>
  <si>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</si>
  <si>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</si>
  <si>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</si>
  <si>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</si>
  <si>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</si>
  <si>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</si>
  <si>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</si>
  <si>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</si>
  <si>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</si>
  <si>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</si>
  <si>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</si>
  <si>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</si>
  <si>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</si>
  <si>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</si>
  <si>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</si>
  <si>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</si>
  <si>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</si>
  <si>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</si>
  <si>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</si>
  <si>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</si>
  <si>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</si>
  <si>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</si>
  <si>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</si>
  <si>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</si>
  <si>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</si>
  <si>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</si>
  <si>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</si>
  <si>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</si>
  <si>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</si>
  <si>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</si>
  <si>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</si>
  <si>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</si>
  <si>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</si>
  <si>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</si>
  <si>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</si>
  <si>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</si>
  <si>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</si>
  <si>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</si>
  <si>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</si>
  <si>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</si>
  <si>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</si>
  <si>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</si>
  <si>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</si>
  <si>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</si>
  <si>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</si>
  <si>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</si>
  <si>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</si>
  <si>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</si>
  <si>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</si>
  <si>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</si>
  <si>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</si>
  <si>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</si>
  <si>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</si>
  <si>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</si>
  <si>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</si>
  <si>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</si>
  <si>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</si>
  <si>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</si>
  <si>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</si>
  <si>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</si>
  <si>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</si>
  <si>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</si>
  <si>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</si>
  <si>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</si>
  <si>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</si>
  <si>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</si>
  <si>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</si>
  <si>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</si>
  <si>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</si>
  <si>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</si>
  <si>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</si>
  <si>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</si>
  <si>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</si>
  <si>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</si>
  <si>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</si>
  <si>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</si>
  <si>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</si>
  <si>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</si>
  <si>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</si>
  <si>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</si>
  <si>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</si>
  <si>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</si>
  <si>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</si>
  <si>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</si>
  <si>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</si>
  <si>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</si>
  <si>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</si>
  <si>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</si>
  <si>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</si>
  <si>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</si>
  <si>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</si>
  <si>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</si>
  <si>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</si>
  <si>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</si>
  <si>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</si>
  <si>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</si>
  <si>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</si>
  <si>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</si>
  <si>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</si>
  <si>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</si>
  <si>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</si>
  <si>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</si>
  <si>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</si>
  <si>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</si>
  <si>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</si>
  <si>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</si>
  <si>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</si>
  <si>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</si>
  <si>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</si>
  <si>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</si>
  <si>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</si>
  <si>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</si>
  <si>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</si>
  <si>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</si>
  <si>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</si>
  <si>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</si>
  <si>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</si>
  <si>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</si>
  <si>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</si>
  <si>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</si>
  <si>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</si>
  <si>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</si>
  <si>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</si>
  <si>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</si>
  <si>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</si>
  <si>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</si>
  <si>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</si>
  <si>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</si>
  <si>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</si>
  <si>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</si>
  <si>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</si>
  <si>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</si>
  <si>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</si>
  <si>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</si>
  <si>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</si>
  <si>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</si>
  <si>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</si>
  <si>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</si>
  <si>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</si>
  <si>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</si>
  <si>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</si>
  <si>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</si>
  <si>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</si>
  <si>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</si>
  <si>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</si>
  <si>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</si>
  <si>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</si>
  <si>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</si>
  <si>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</si>
  <si>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</si>
  <si>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</si>
  <si>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</si>
  <si>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</si>
  <si>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</si>
  <si>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</si>
  <si>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</si>
  <si>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</si>
  <si>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</si>
  <si>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</si>
  <si>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</si>
  <si>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</si>
  <si>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</si>
  <si>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</si>
  <si>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</si>
  <si>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</si>
  <si>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</si>
  <si>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</si>
  <si>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</si>
  <si>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</si>
  <si>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</si>
  <si>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</si>
  <si>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</si>
  <si>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</si>
  <si>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</si>
  <si>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</si>
  <si>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</si>
  <si>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</si>
  <si>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</si>
  <si>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</si>
  <si>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</si>
  <si>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</si>
  <si>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</si>
  <si>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</si>
  <si>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</si>
  <si>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</si>
  <si>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</si>
  <si>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</si>
  <si>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</si>
  <si>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</si>
  <si>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</si>
  <si>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</si>
  <si>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</si>
  <si>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</si>
  <si>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</si>
  <si>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</si>
  <si>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</si>
  <si>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</si>
  <si>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</si>
  <si>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</si>
  <si>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</si>
  <si>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</si>
  <si>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</si>
  <si>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</si>
  <si>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</si>
  <si>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</si>
  <si>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</si>
  <si>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</si>
  <si>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</si>
  <si>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</si>
  <si>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</si>
  <si>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</si>
  <si>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</si>
  <si>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</si>
  <si>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</si>
  <si>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</si>
  <si>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</si>
  <si>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</si>
  <si>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</si>
  <si>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</si>
  <si>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</si>
  <si>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</si>
  <si>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</si>
  <si>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</si>
  <si>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</si>
  <si>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</si>
  <si>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</si>
  <si>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</si>
  <si>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</si>
  <si>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</si>
  <si>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</si>
  <si>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</si>
  <si>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</si>
  <si>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</si>
  <si>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</si>
  <si>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</si>
  <si>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</si>
  <si>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</si>
  <si>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</si>
  <si>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</si>
  <si>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</si>
  <si>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</si>
  <si>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</si>
  <si>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</si>
  <si>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</si>
  <si>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</si>
  <si>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</si>
  <si>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</si>
  <si>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</si>
  <si>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</si>
  <si>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</si>
  <si>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</si>
  <si>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</si>
  <si>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</si>
  <si>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</si>
  <si>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</si>
  <si>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</si>
  <si>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</si>
  <si>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</si>
  <si>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</si>
  <si>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</si>
  <si>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</si>
  <si>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</si>
  <si>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</si>
  <si>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</si>
  <si>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</si>
  <si>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</si>
  <si>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</si>
  <si>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</si>
  <si>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</si>
  <si>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</si>
  <si>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</si>
  <si>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</si>
  <si>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</si>
  <si>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</si>
  <si>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</si>
  <si>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</si>
  <si>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</si>
  <si>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</si>
  <si>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</si>
  <si>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</si>
  <si>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</si>
  <si>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</si>
  <si>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</si>
  <si>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</si>
  <si>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</si>
  <si>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</si>
  <si>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</si>
  <si>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</si>
  <si>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</si>
  <si>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</si>
  <si>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</si>
  <si>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</si>
  <si>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</si>
  <si>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</si>
  <si>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</si>
  <si>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</si>
  <si>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</si>
  <si>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</si>
  <si>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</si>
  <si>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</si>
  <si>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</si>
  <si>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</si>
  <si>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</si>
  <si>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</si>
  <si>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</si>
  <si>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</si>
  <si>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</si>
  <si>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</si>
  <si>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</si>
  <si>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</si>
  <si>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</si>
  <si>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</si>
  <si>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</si>
  <si>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</si>
  <si>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</si>
  <si>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</si>
  <si>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</si>
  <si>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</si>
  <si>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</si>
  <si>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</si>
  <si>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</si>
  <si>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</si>
  <si>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</si>
  <si>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</si>
  <si>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</si>
  <si>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</si>
  <si>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</si>
  <si>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</si>
  <si>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</si>
  <si>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</si>
  <si>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</si>
  <si>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</si>
  <si>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</si>
  <si>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</si>
  <si>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</si>
  <si>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</si>
  <si>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</si>
  <si>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</si>
  <si>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</si>
  <si>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</si>
  <si>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</si>
  <si>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</si>
  <si>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</si>
  <si>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</si>
  <si>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</si>
  <si>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</si>
  <si>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</si>
  <si>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</si>
  <si>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</si>
  <si>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</si>
  <si>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</si>
  <si>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</si>
  <si>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</si>
  <si>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</si>
  <si>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</si>
  <si>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</si>
  <si>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</si>
  <si>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</si>
  <si>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</si>
  <si>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</si>
  <si>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</si>
  <si>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</si>
  <si>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</si>
  <si>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</si>
  <si>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</si>
  <si>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</si>
  <si>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</si>
  <si>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</si>
  <si>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</si>
  <si>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</si>
  <si>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</si>
  <si>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</si>
  <si>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</si>
  <si>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</si>
  <si>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</si>
  <si>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</si>
  <si>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</si>
  <si>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</si>
  <si>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</si>
  <si>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</si>
  <si>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</si>
  <si>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</si>
  <si>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</si>
  <si>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</si>
  <si>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</si>
  <si>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</si>
  <si>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</si>
  <si>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</si>
  <si>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</si>
  <si>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</si>
  <si>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</si>
  <si>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</si>
  <si>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</si>
  <si>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</si>
  <si>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</si>
  <si>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</si>
  <si>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</si>
  <si>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</si>
  <si>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</si>
  <si>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</si>
  <si>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</si>
  <si>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</si>
  <si>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</si>
  <si>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</si>
  <si>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</si>
  <si>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</si>
  <si>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</si>
  <si>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</si>
  <si>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</si>
  <si>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</si>
  <si>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</si>
  <si>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</si>
  <si>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</si>
  <si>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</si>
  <si>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</si>
  <si>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</si>
  <si>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</si>
  <si>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</si>
  <si>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</si>
  <si>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</si>
  <si>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</si>
  <si>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</si>
  <si>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</si>
  <si>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</si>
  <si>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</si>
  <si>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</si>
  <si>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</si>
  <si>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</si>
  <si>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</si>
  <si>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</si>
  <si>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</si>
  <si>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</si>
  <si>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</si>
  <si>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</si>
  <si>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</si>
  <si>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</si>
  <si>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</si>
  <si>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</si>
  <si>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</si>
  <si>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</si>
  <si>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</si>
  <si>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</si>
  <si>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</si>
  <si>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</si>
  <si>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</si>
  <si>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</si>
  <si>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</si>
  <si>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</si>
  <si>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</si>
  <si>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</si>
  <si>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</si>
  <si>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</si>
  <si>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</si>
  <si>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</si>
  <si>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</si>
  <si>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</si>
  <si>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</si>
  <si>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</si>
  <si>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</si>
  <si>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</si>
  <si>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</si>
  <si>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</si>
  <si>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</si>
  <si>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</si>
  <si>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</si>
  <si>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</si>
  <si>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</si>
  <si>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</si>
  <si>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</si>
  <si>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</si>
  <si>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</si>
  <si>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</si>
  <si>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</si>
  <si>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</si>
  <si>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</si>
  <si>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</si>
  <si>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</si>
  <si>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</si>
  <si>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</si>
  <si>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</si>
  <si>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</si>
  <si>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</si>
  <si>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</si>
  <si>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</si>
  <si>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</si>
  <si>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</si>
  <si>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</si>
  <si>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</si>
  <si>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</si>
  <si>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</si>
  <si>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</si>
  <si>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</si>
  <si>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</si>
  <si>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</si>
  <si>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</si>
  <si>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</si>
  <si>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</si>
  <si>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</si>
  <si>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</si>
  <si>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</si>
  <si>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</si>
  <si>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</si>
  <si>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</si>
  <si>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</si>
  <si>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</si>
  <si>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</si>
  <si>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</si>
  <si>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</si>
  <si>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</si>
  <si>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</si>
  <si>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</si>
  <si>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</si>
  <si>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</si>
  <si>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</si>
  <si>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</si>
  <si>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</si>
  <si>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</si>
  <si>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</si>
  <si>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</si>
  <si>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</si>
  <si>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</si>
  <si>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</si>
  <si>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</si>
  <si>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</si>
  <si>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</si>
  <si>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</si>
  <si>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</si>
  <si>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</si>
  <si>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</si>
  <si>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</si>
  <si>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</si>
  <si>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</si>
  <si>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</si>
  <si>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</si>
  <si>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</si>
  <si>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</si>
  <si>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</si>
  <si>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</si>
  <si>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</si>
  <si>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</si>
  <si>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</si>
  <si>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</si>
  <si>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</si>
  <si>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</si>
  <si>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</si>
  <si>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</si>
  <si>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</si>
  <si>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</si>
  <si>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</si>
  <si>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</si>
  <si>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</si>
  <si>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</si>
  <si>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</si>
  <si>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</si>
  <si>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</si>
  <si>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</si>
  <si>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</si>
  <si>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</si>
  <si>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</si>
  <si>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</si>
  <si>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</si>
  <si>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</si>
  <si>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</si>
  <si>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</si>
  <si>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</si>
  <si>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</si>
  <si>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</si>
  <si>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</si>
  <si>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</si>
  <si>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</si>
  <si>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</si>
  <si>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</si>
  <si>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</si>
  <si>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</si>
  <si>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</si>
  <si>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</si>
  <si>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</si>
  <si>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</si>
  <si>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</si>
  <si>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</si>
  <si>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</si>
  <si>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</si>
  <si>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</si>
  <si>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</si>
  <si>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</si>
  <si>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</si>
  <si>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</si>
  <si>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</si>
  <si>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</si>
  <si>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</si>
  <si>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</si>
  <si>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</si>
  <si>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</si>
  <si>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</si>
  <si>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</si>
  <si>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</si>
  <si>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</si>
  <si>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</si>
  <si>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</si>
  <si>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</si>
  <si>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</si>
  <si>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</si>
  <si>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</si>
  <si>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</si>
  <si>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</si>
  <si>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</si>
  <si>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</si>
  <si>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</si>
  <si>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</si>
  <si>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</si>
  <si>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</si>
  <si>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</si>
  <si>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</si>
  <si>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</si>
  <si>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</si>
  <si>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</si>
  <si>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</si>
  <si>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</si>
  <si>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</si>
  <si>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</si>
  <si>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</si>
  <si>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</si>
  <si>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</si>
  <si>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</si>
  <si>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</si>
  <si>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</si>
  <si>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</si>
  <si>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</si>
  <si>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</si>
  <si>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</si>
  <si>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</si>
  <si>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</si>
  <si>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</si>
  <si>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</si>
  <si>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</si>
  <si>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</si>
  <si>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</si>
  <si>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</si>
  <si>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</si>
  <si>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</si>
  <si>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</si>
  <si>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</si>
  <si>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</si>
  <si>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</si>
  <si>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</si>
  <si>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</si>
  <si>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</si>
  <si>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</si>
  <si>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</si>
  <si>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</si>
  <si>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</si>
  <si>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</si>
  <si>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</si>
  <si>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</si>
  <si>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</si>
  <si>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</si>
  <si>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</si>
  <si>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</si>
  <si>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</si>
  <si>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</si>
  <si>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</si>
  <si>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</si>
  <si>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</si>
  <si>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</si>
  <si>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</si>
  <si>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</si>
  <si>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</si>
  <si>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</si>
  <si>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</si>
  <si>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</si>
  <si>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</si>
  <si>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</si>
  <si>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</si>
  <si>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</si>
  <si>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</si>
  <si>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</si>
  <si>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</si>
  <si>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</si>
  <si>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</si>
  <si>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</si>
  <si>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</si>
  <si>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</si>
  <si>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</si>
  <si>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</si>
  <si>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</si>
  <si>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</si>
  <si>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</si>
  <si>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</si>
  <si>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</si>
  <si>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</si>
  <si>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</si>
  <si>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</si>
  <si>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</si>
  <si>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</si>
  <si>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</si>
  <si>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</si>
  <si>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</si>
  <si>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</si>
  <si>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</si>
  <si>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</si>
  <si>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</si>
  <si>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</si>
  <si>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</si>
  <si>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</si>
  <si>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</si>
  <si>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</si>
  <si>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</si>
  <si>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</si>
  <si>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</si>
  <si>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</si>
  <si>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</si>
  <si>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</si>
  <si>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</si>
  <si>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</si>
  <si>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</si>
  <si>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</si>
  <si>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</si>
  <si>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</si>
  <si>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</si>
  <si>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</si>
  <si>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</si>
  <si>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</si>
  <si>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</si>
  <si>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</si>
  <si>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</si>
  <si>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</si>
  <si>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</si>
  <si>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</si>
  <si>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</si>
  <si>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</si>
  <si>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</si>
  <si>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</si>
  <si>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</si>
  <si>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</si>
  <si>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</si>
  <si>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</si>
  <si>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</si>
  <si>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</si>
  <si>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</si>
  <si>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</si>
  <si>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</si>
  <si>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</si>
  <si>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</si>
  <si>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</si>
  <si>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</si>
  <si>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</si>
  <si>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</si>
  <si>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</si>
  <si>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</si>
  <si>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</si>
  <si>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</si>
  <si>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</si>
  <si>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</si>
  <si>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</si>
  <si>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</si>
  <si>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</si>
  <si>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</si>
  <si>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</si>
  <si>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</si>
  <si>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</si>
  <si>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</si>
  <si>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</si>
  <si>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</si>
  <si>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</si>
  <si>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</si>
  <si>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</si>
  <si>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</si>
  <si>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</si>
  <si>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</si>
  <si>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</si>
  <si>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</si>
  <si>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</si>
  <si>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</si>
  <si>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</si>
  <si>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</si>
  <si>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</si>
  <si>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</si>
  <si>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</si>
  <si>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</si>
  <si>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</si>
  <si>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</si>
  <si>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</si>
  <si>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</si>
  <si>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</si>
  <si>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</si>
  <si>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</si>
  <si>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</si>
  <si>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</si>
  <si>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</si>
  <si>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</si>
  <si>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</si>
  <si>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</si>
  <si>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</si>
  <si>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</si>
  <si>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</si>
  <si>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</si>
  <si>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</si>
  <si>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</si>
  <si>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</si>
  <si>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</si>
  <si>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</si>
  <si>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</si>
  <si>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</si>
  <si>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</si>
  <si>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</si>
  <si>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</si>
  <si>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</si>
  <si>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</si>
  <si>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</si>
  <si>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</si>
  <si>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</si>
  <si>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</si>
  <si>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</si>
  <si>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</si>
  <si>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</si>
  <si>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</si>
  <si>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</si>
  <si>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</si>
  <si>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</si>
  <si>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</si>
  <si>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</si>
  <si>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</si>
  <si>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</si>
  <si>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</si>
  <si>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</si>
  <si>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</si>
  <si>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</si>
  <si>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</si>
  <si>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</si>
  <si>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</si>
  <si>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</si>
  <si>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</si>
  <si>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</si>
  <si>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</si>
  <si>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</si>
  <si>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</si>
  <si>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</si>
  <si>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</si>
  <si>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</si>
  <si>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</si>
  <si>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</si>
  <si>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</si>
  <si>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</si>
  <si>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</si>
  <si>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</si>
  <si>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</si>
  <si>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</si>
  <si>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</si>
  <si>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</si>
  <si>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</si>
  <si>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</si>
  <si>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</si>
  <si>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</si>
  <si>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</si>
  <si>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</si>
  <si>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</si>
  <si>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</si>
  <si>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</si>
  <si>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</si>
  <si>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</si>
  <si>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</si>
  <si>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</si>
  <si>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</si>
  <si>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</si>
  <si>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</si>
  <si>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</si>
  <si>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</si>
  <si>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</si>
  <si>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</si>
  <si>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</si>
  <si>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</si>
  <si>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</si>
  <si>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</si>
  <si>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</si>
  <si>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</si>
  <si>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</si>
  <si>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</si>
  <si>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</si>
  <si>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</si>
  <si>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</si>
  <si>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</si>
  <si>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</si>
  <si>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</si>
  <si>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</si>
  <si>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</si>
  <si>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</si>
  <si>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</si>
  <si>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</si>
  <si>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</si>
  <si>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</si>
  <si>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</si>
  <si>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</si>
  <si>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</si>
  <si>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</si>
  <si>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</si>
  <si>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</si>
  <si>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</si>
  <si>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</si>
  <si>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</si>
  <si>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</si>
  <si>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</si>
  <si>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</si>
  <si>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</si>
  <si>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</si>
  <si>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</si>
  <si>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</si>
  <si>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</si>
  <si>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</si>
  <si>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</si>
  <si>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</si>
  <si>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</si>
  <si>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</si>
  <si>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</si>
  <si>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</si>
  <si>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</si>
  <si>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</si>
  <si>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</si>
  <si>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</si>
  <si>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</si>
  <si>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</si>
  <si>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</si>
  <si>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</si>
  <si>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</si>
  <si>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</si>
  <si>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</si>
  <si>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</si>
  <si>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</si>
  <si>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</si>
  <si>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</si>
  <si>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</si>
  <si>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</si>
  <si>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</si>
  <si>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</si>
  <si>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</si>
  <si>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</si>
  <si>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</si>
  <si>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</si>
  <si>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</si>
  <si>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</si>
  <si>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</si>
  <si>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</si>
  <si>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</si>
  <si>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</si>
  <si>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</si>
  <si>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</si>
  <si>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</si>
  <si>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</si>
  <si>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</si>
  <si>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</si>
  <si>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</si>
  <si>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</si>
  <si>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</si>
  <si>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</si>
  <si>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</si>
  <si>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</si>
  <si>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</si>
  <si>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</si>
  <si>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</si>
  <si>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</si>
  <si>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</si>
  <si>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</si>
  <si>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</si>
  <si>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</si>
  <si>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</si>
  <si>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</si>
  <si>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</si>
  <si>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</si>
  <si>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</si>
  <si>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</si>
  <si>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</si>
  <si>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</si>
  <si>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</si>
  <si>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</si>
  <si>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</si>
  <si>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</si>
  <si>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</si>
  <si>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</si>
  <si>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</si>
  <si>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</si>
  <si>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</si>
  <si>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</si>
  <si>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</si>
  <si>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</si>
  <si>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</si>
  <si>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</si>
  <si>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</si>
  <si>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</si>
  <si>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</si>
  <si>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</si>
  <si>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</si>
  <si>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</si>
  <si>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</si>
  <si>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</si>
  <si>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</si>
  <si>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</si>
  <si>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</si>
  <si>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</si>
  <si>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</si>
  <si>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</si>
  <si>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</si>
  <si>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</si>
  <si>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</si>
  <si>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</si>
  <si>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</si>
  <si>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</si>
  <si>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</si>
  <si>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</si>
  <si>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</si>
  <si>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</si>
  <si>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</si>
  <si>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</si>
  <si>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</si>
  <si>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</si>
  <si>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</si>
  <si>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</si>
  <si>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</si>
  <si>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</si>
  <si>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</si>
  <si>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</si>
  <si>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</si>
  <si>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</si>
  <si>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</si>
  <si>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</si>
  <si>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</si>
  <si>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</si>
  <si>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</si>
  <si>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</si>
  <si>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</si>
  <si>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</si>
  <si>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</si>
  <si>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</si>
  <si>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</si>
  <si>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</si>
  <si>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</si>
  <si>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</si>
  <si>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</si>
  <si>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</si>
  <si>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</si>
  <si>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</si>
  <si>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</si>
  <si>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</si>
  <si>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</si>
  <si>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</si>
  <si>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</si>
  <si>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</si>
  <si>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</si>
  <si>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</si>
  <si>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</si>
  <si>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</si>
  <si>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</si>
  <si>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</si>
  <si>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</si>
  <si>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</si>
  <si>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</si>
  <si>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</si>
  <si>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</si>
  <si>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</si>
  <si>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</si>
  <si>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</si>
  <si>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</si>
  <si>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</si>
  <si>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</si>
  <si>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</si>
  <si>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</si>
  <si>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</si>
  <si>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</si>
  <si>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</si>
  <si>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</si>
  <si>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</si>
  <si>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</si>
  <si>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</si>
  <si>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</si>
  <si>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</si>
  <si>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</si>
  <si>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</si>
  <si>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</si>
  <si>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</si>
  <si>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</si>
  <si>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</si>
  <si>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</si>
  <si>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</si>
  <si>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</si>
  <si>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</si>
  <si>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</si>
  <si>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</si>
  <si>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</si>
  <si>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</si>
  <si>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</si>
  <si>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</si>
  <si>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</si>
  <si>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</si>
  <si>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</si>
  <si>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</si>
  <si>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</si>
  <si>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</si>
  <si>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</si>
  <si>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</si>
  <si>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</si>
  <si>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</si>
  <si>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</si>
  <si>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</si>
  <si>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</si>
  <si>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</si>
  <si>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</si>
  <si>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</si>
  <si>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</si>
  <si>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</si>
  <si>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</si>
  <si>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</si>
  <si>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</si>
  <si>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</si>
  <si>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</si>
  <si>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</si>
  <si>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</si>
  <si>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</si>
  <si>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</si>
  <si>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</si>
  <si>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</si>
  <si>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</si>
  <si>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</si>
  <si>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</si>
  <si>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</si>
  <si>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</si>
  <si>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</si>
  <si>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</si>
  <si>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</si>
  <si>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</si>
  <si>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</si>
  <si>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</si>
  <si>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</si>
  <si>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</si>
  <si>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</si>
  <si>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</si>
  <si>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</si>
  <si>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</si>
  <si>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</si>
  <si>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</si>
  <si>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</si>
  <si>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</si>
  <si>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</si>
  <si>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</si>
  <si>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</si>
  <si>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</si>
  <si>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</si>
  <si>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</si>
  <si>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</si>
  <si>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</si>
  <si>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</si>
  <si>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</si>
  <si>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</si>
  <si>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</si>
  <si>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</si>
  <si>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</si>
  <si>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</si>
  <si>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</si>
  <si>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</si>
  <si>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</si>
  <si>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</si>
  <si>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</si>
  <si>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</si>
  <si>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</si>
  <si>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</si>
  <si>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</si>
  <si>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</si>
  <si>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</si>
  <si>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</si>
  <si>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</si>
  <si>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</si>
  <si>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</si>
  <si>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</si>
  <si>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</si>
  <si>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</si>
  <si>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</si>
  <si>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</si>
  <si>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</si>
  <si>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</si>
  <si>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</si>
  <si>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</si>
  <si>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</si>
  <si>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</si>
  <si>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</si>
  <si>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</si>
  <si>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</si>
  <si>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</si>
  <si>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</si>
  <si>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</si>
  <si>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</si>
  <si>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</si>
  <si>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</si>
  <si>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</si>
  <si>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</si>
  <si>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</si>
  <si>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</si>
  <si>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</si>
  <si>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</si>
  <si>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</si>
  <si>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</si>
  <si>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</si>
  <si>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</si>
  <si>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</si>
  <si>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</si>
  <si>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</si>
  <si>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</si>
  <si>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</si>
  <si>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</si>
  <si>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</si>
  <si>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</si>
  <si>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</si>
  <si>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</si>
  <si>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</si>
  <si>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</si>
  <si>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</si>
  <si>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</si>
  <si>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</si>
  <si>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</si>
  <si>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</si>
  <si>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</si>
  <si>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</si>
  <si>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</si>
  <si>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</si>
  <si>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</si>
  <si>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</si>
  <si>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</si>
  <si>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</si>
  <si>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</si>
  <si>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</si>
  <si>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</si>
  <si>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</si>
  <si>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</si>
  <si>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</si>
  <si>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</si>
  <si>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</si>
  <si>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</si>
  <si>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</si>
  <si>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</si>
  <si>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</si>
  <si>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</si>
  <si>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</si>
  <si>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</si>
  <si>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</si>
  <si>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</si>
  <si>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</si>
  <si>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</si>
  <si>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</si>
  <si>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</si>
  <si>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</si>
  <si>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</si>
  <si>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</si>
  <si>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</si>
  <si>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</si>
  <si>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</si>
  <si>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</si>
  <si>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</si>
  <si>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</si>
  <si>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</si>
  <si>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</si>
  <si>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</si>
  <si>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</si>
  <si>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</si>
  <si>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</si>
  <si>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</si>
  <si>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</si>
  <si>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</si>
  <si>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</si>
  <si>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</si>
  <si>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</si>
  <si>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</si>
  <si>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</si>
  <si>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</si>
  <si>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</si>
  <si>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</si>
  <si>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</si>
  <si>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</si>
  <si>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</si>
  <si>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</si>
  <si>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</si>
  <si>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</si>
  <si>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</si>
  <si>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</si>
  <si>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</si>
  <si>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</si>
  <si>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</si>
  <si>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</si>
  <si>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</si>
  <si>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</si>
  <si>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</si>
  <si>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</si>
  <si>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</si>
  <si>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</si>
  <si>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</si>
  <si>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</si>
  <si>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</si>
  <si>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</si>
  <si>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</si>
  <si>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</si>
  <si>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</si>
  <si>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</si>
  <si>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</si>
  <si>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</si>
  <si>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</si>
  <si>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</si>
  <si>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</si>
  <si>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</si>
  <si>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</si>
  <si>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</si>
  <si>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</si>
  <si>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</si>
  <si>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</si>
  <si>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</si>
  <si>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</si>
  <si>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</si>
  <si>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</si>
  <si>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</si>
  <si>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</si>
  <si>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</si>
  <si>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</si>
  <si>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</si>
  <si>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</si>
  <si>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</si>
  <si>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</si>
  <si>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</si>
  <si>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</si>
  <si>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</si>
  <si>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</si>
  <si>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</si>
  <si>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</si>
  <si>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</si>
  <si>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</si>
  <si>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</si>
  <si>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</si>
  <si>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</si>
  <si>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</si>
  <si>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</si>
  <si>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</si>
  <si>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</si>
  <si>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</si>
  <si>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</si>
  <si>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</si>
  <si>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</si>
  <si>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</si>
  <si>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</si>
  <si>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</si>
  <si>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</si>
  <si>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</si>
  <si>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</si>
  <si>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</si>
  <si>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</si>
  <si>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</si>
  <si>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</si>
  <si>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</si>
  <si>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</si>
  <si>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</si>
  <si>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</si>
  <si>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</si>
  <si>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</si>
  <si>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</si>
  <si>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</si>
  <si>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</si>
  <si>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</si>
  <si>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</si>
  <si>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</si>
  <si>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</si>
  <si>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</si>
  <si>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</si>
  <si>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</si>
  <si>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</si>
  <si>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</si>
  <si>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</si>
  <si>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</si>
  <si>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</si>
  <si>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</si>
  <si>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</si>
  <si>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</si>
  <si>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</si>
  <si>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</si>
  <si>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</si>
  <si>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</si>
  <si>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</si>
  <si>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</si>
  <si>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</si>
  <si>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</si>
  <si>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</si>
  <si>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</si>
  <si>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</si>
  <si>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</si>
  <si>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</si>
  <si>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</si>
  <si>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</si>
  <si>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</si>
  <si>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</si>
  <si>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</si>
  <si>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</si>
  <si>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</si>
  <si>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</si>
  <si>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</si>
  <si>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</si>
  <si>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</si>
  <si>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</si>
  <si>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</si>
  <si>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</si>
  <si>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</si>
  <si>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</si>
  <si>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</si>
  <si>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</si>
  <si>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</si>
  <si>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</si>
  <si>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</si>
  <si>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</si>
  <si>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</si>
  <si>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</si>
  <si>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</si>
  <si>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</si>
  <si>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</si>
  <si>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</si>
  <si>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</si>
  <si>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</si>
  <si>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</si>
  <si>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</si>
  <si>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</si>
  <si>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</si>
  <si>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</si>
  <si>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</si>
  <si>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</si>
  <si>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</si>
  <si>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</si>
  <si>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</si>
  <si>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</si>
  <si>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</si>
  <si>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</si>
  <si>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</si>
  <si>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</si>
  <si>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</si>
  <si>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</si>
  <si>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</si>
  <si>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</si>
  <si>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</si>
  <si>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</si>
  <si>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</si>
  <si>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</si>
  <si>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</si>
  <si>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</si>
  <si>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</si>
  <si>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</si>
  <si>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</si>
  <si>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</si>
  <si>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</si>
  <si>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</si>
  <si>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</si>
  <si>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</si>
  <si>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</si>
  <si>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</si>
  <si>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</si>
  <si>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</si>
  <si>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</si>
  <si>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</si>
  <si>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</si>
  <si>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</si>
  <si>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</si>
  <si>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</si>
  <si>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</si>
  <si>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</si>
  <si>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</si>
  <si>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</si>
  <si>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</si>
  <si>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</si>
  <si>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</si>
  <si>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</si>
  <si>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</si>
  <si>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</si>
  <si>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</si>
  <si>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</si>
  <si>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</si>
  <si>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</si>
  <si>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</si>
  <si>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</si>
  <si>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</si>
  <si>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</si>
  <si>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</si>
  <si>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</si>
  <si>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</si>
  <si>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</si>
  <si>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</si>
  <si>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</si>
  <si>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</si>
  <si>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</si>
  <si>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</si>
  <si>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</si>
  <si>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</si>
  <si>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</si>
  <si>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</si>
  <si>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</si>
  <si>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</si>
  <si>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</si>
  <si>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</si>
  <si>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</si>
  <si>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</si>
  <si>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</si>
  <si>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</si>
  <si>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</si>
  <si>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</si>
  <si>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</si>
  <si>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</si>
  <si>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</si>
  <si>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</si>
  <si>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</si>
  <si>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</si>
  <si>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</si>
  <si>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</si>
  <si>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</si>
  <si>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</si>
  <si>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</si>
  <si>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</si>
  <si>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</si>
  <si>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</si>
  <si>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</si>
  <si>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</si>
  <si>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</si>
  <si>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</si>
  <si>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</si>
  <si>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</si>
  <si>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</si>
  <si>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</si>
  <si>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</si>
  <si>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</si>
  <si>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</si>
  <si>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</si>
  <si>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</si>
  <si>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</si>
  <si>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</si>
  <si>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</si>
  <si>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</si>
  <si>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</si>
  <si>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</si>
  <si>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</si>
  <si>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</si>
  <si>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</si>
  <si>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</si>
  <si>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</si>
  <si>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</si>
  <si>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</si>
  <si>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</si>
  <si>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</si>
  <si>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</si>
  <si>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</si>
  <si>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</si>
  <si>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</si>
  <si>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</si>
  <si>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</si>
  <si>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</si>
  <si>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</si>
  <si>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</si>
  <si>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</si>
  <si>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</si>
  <si>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</si>
  <si>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</si>
  <si>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</si>
  <si>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</si>
  <si>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</si>
  <si>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</si>
  <si>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</si>
  <si>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</si>
  <si>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</si>
  <si>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</si>
  <si>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</si>
  <si>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</si>
  <si>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</si>
  <si>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</si>
  <si>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</si>
  <si>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</si>
  <si>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</si>
  <si>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</si>
  <si>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</si>
  <si>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</si>
  <si>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</si>
  <si>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</si>
  <si>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</si>
  <si>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</si>
  <si>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</si>
  <si>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</si>
  <si>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</si>
  <si>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</si>
  <si>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</si>
  <si>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</si>
  <si>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</si>
  <si>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</si>
  <si>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</si>
  <si>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</si>
  <si>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</si>
  <si>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</si>
  <si>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</si>
  <si>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</si>
  <si>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</si>
  <si>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</si>
  <si>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</si>
  <si>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</si>
  <si>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</si>
  <si>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</si>
  <si>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</si>
  <si>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</si>
  <si>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</si>
  <si>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</si>
  <si>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</si>
  <si>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</si>
  <si>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</si>
  <si>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</si>
  <si>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</si>
  <si>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</si>
  <si>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</si>
  <si>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</si>
  <si>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</si>
  <si>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</si>
  <si>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</si>
  <si>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</si>
  <si>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</si>
  <si>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</si>
  <si>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</si>
  <si>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</si>
  <si>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</si>
  <si>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</si>
  <si>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</si>
  <si>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</si>
  <si>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</si>
  <si>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</si>
  <si>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</si>
  <si>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</si>
  <si>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</si>
  <si>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</si>
  <si>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</si>
  <si>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</si>
  <si>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</si>
  <si>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</si>
  <si>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</si>
  <si>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</si>
  <si>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</si>
  <si>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</si>
  <si>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</si>
  <si>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</si>
  <si>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</si>
  <si>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</si>
  <si>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</si>
  <si>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</si>
  <si>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</si>
  <si>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</si>
  <si>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</si>
  <si>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</si>
  <si>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</si>
  <si>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</si>
  <si>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</si>
  <si>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</si>
  <si>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</si>
  <si>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</si>
  <si>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</si>
  <si>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</si>
  <si>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</si>
  <si>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</si>
  <si>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</si>
  <si>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</si>
  <si>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</si>
  <si>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</si>
  <si>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</si>
  <si>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</si>
  <si>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</si>
  <si>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</si>
  <si>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</si>
  <si>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</si>
  <si>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</si>
  <si>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</si>
  <si>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</si>
  <si>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</si>
  <si>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</si>
  <si>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</si>
  <si>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</si>
  <si>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</si>
  <si>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</si>
  <si>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</si>
  <si>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</si>
  <si>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</si>
  <si>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</si>
  <si>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</si>
  <si>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</si>
  <si>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</si>
  <si>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</si>
  <si>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</si>
  <si>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</si>
  <si>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</si>
  <si>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</si>
  <si>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</si>
  <si>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</si>
  <si>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</si>
  <si>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</si>
  <si>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</si>
  <si>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</si>
  <si>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</si>
  <si>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</si>
  <si>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</si>
  <si>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</si>
  <si>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</si>
  <si>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</si>
  <si>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</si>
  <si>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</si>
  <si>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</si>
  <si>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</si>
  <si>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</si>
  <si>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</si>
  <si>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</si>
  <si>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</si>
  <si>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</si>
  <si>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</si>
  <si>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</si>
  <si>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</si>
  <si>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</si>
  <si>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</si>
  <si>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</si>
  <si>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</si>
  <si>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</si>
  <si>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</si>
  <si>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</si>
  <si>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</si>
  <si>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</si>
  <si>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</si>
  <si>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</si>
  <si>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</si>
  <si>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</si>
  <si>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</si>
  <si>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</si>
  <si>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</si>
  <si>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</si>
  <si>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</si>
  <si>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</si>
  <si>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</si>
  <si>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</si>
  <si>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</si>
  <si>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</si>
  <si>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</si>
  <si>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</si>
  <si>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</si>
  <si>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</si>
  <si>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</si>
  <si>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</si>
  <si>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</si>
  <si>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</si>
  <si>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</si>
  <si>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</si>
  <si>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</si>
  <si>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</si>
  <si>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</si>
  <si>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</si>
  <si>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</si>
  <si>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</si>
  <si>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</si>
  <si>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</si>
  <si>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</si>
  <si>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</si>
  <si>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</si>
  <si>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</si>
  <si>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</si>
  <si>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</si>
  <si>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</si>
  <si>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</si>
  <si>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</si>
  <si>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</si>
  <si>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</si>
  <si>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</si>
  <si>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</si>
  <si>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</si>
  <si>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</si>
  <si>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</si>
  <si>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</si>
  <si>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</si>
  <si>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</si>
  <si>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</si>
  <si>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</si>
  <si>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</si>
  <si>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</si>
  <si>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</si>
  <si>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</si>
  <si>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</si>
  <si>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</si>
  <si>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</si>
  <si>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</si>
  <si>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</si>
  <si>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</si>
  <si>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</si>
  <si>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</si>
  <si>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</si>
  <si>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</si>
  <si>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</si>
  <si>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</si>
  <si>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</si>
  <si>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</si>
  <si>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</si>
  <si>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</si>
  <si>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</si>
  <si>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</si>
  <si>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</si>
  <si>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</si>
  <si>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</si>
  <si>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</si>
  <si>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</si>
  <si>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</si>
  <si>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</si>
  <si>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</si>
  <si>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</si>
  <si>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</si>
  <si>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</si>
  <si>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</si>
  <si>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</si>
  <si>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</si>
  <si>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</si>
  <si>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</si>
  <si>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</si>
  <si>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</si>
  <si>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</si>
  <si>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</si>
  <si>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</si>
  <si>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</si>
  <si>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</si>
  <si>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</si>
  <si>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</si>
  <si>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</si>
  <si>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</si>
  <si>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</si>
  <si>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</si>
  <si>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</si>
  <si>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</si>
  <si>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</si>
  <si>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</si>
  <si>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</si>
  <si>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</si>
  <si>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</si>
  <si>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</si>
  <si>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</si>
  <si>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</si>
  <si>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</si>
  <si>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</si>
  <si>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</si>
  <si>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</si>
  <si>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</si>
  <si>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</si>
  <si>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</si>
  <si>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</si>
  <si>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</si>
  <si>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</si>
  <si>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</si>
  <si>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</si>
  <si>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</si>
  <si>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</si>
  <si>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</si>
  <si>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</si>
  <si>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</si>
  <si>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</si>
  <si>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</si>
  <si>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</si>
  <si>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</si>
  <si>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</si>
  <si>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</si>
  <si>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</si>
  <si>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</si>
  <si>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</si>
  <si>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</si>
  <si>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</si>
  <si>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</si>
  <si>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</si>
  <si>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</si>
  <si>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</si>
  <si>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</si>
  <si>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</si>
  <si>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</si>
  <si>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</si>
  <si>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</si>
  <si>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</si>
  <si>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</si>
  <si>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</si>
  <si>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</si>
  <si>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</si>
  <si>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</si>
  <si>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</si>
  <si>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</si>
  <si>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</si>
  <si>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</si>
  <si>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</si>
  <si>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</si>
  <si>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</si>
  <si>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</si>
  <si>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</si>
  <si>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</si>
  <si>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</si>
  <si>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</si>
  <si>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</si>
  <si>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</si>
  <si>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</si>
  <si>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</si>
  <si>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</si>
  <si>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</si>
  <si>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</si>
  <si>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</si>
  <si>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</si>
  <si>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</si>
  <si>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</si>
  <si>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</si>
  <si>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</si>
  <si>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</si>
  <si>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</si>
  <si>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</si>
  <si>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</si>
  <si>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</si>
  <si>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</si>
  <si>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</si>
  <si>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</si>
  <si>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</si>
  <si>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</si>
  <si>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</si>
  <si>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</si>
  <si>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</si>
  <si>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</si>
  <si>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</si>
  <si>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</si>
  <si>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</si>
  <si>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</si>
  <si>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</si>
  <si>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</si>
  <si>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</si>
  <si>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</si>
  <si>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</si>
  <si>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</si>
  <si>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</si>
  <si>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</si>
  <si>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</si>
  <si>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</si>
  <si>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</si>
  <si>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</si>
  <si>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</si>
  <si>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</si>
  <si>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</si>
  <si>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</si>
  <si>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</si>
  <si>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</si>
  <si>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</si>
  <si>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</si>
  <si>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</si>
  <si>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</si>
  <si>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</si>
  <si>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</si>
  <si>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</si>
  <si>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</si>
  <si>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</si>
  <si>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</si>
  <si>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</si>
  <si>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</si>
  <si>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</si>
  <si>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</si>
  <si>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</si>
  <si>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</si>
  <si>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</si>
  <si>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</si>
  <si>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</si>
  <si>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</si>
  <si>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</si>
  <si>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</si>
  <si>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</si>
  <si>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</si>
  <si>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</si>
  <si>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</si>
  <si>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</si>
  <si>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</si>
  <si>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</si>
  <si>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</si>
  <si>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</si>
  <si>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</si>
  <si>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</si>
  <si>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</si>
  <si>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</si>
  <si>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</si>
  <si>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</si>
  <si>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</si>
  <si>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</si>
  <si>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</si>
  <si>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</si>
  <si>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</si>
  <si>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</si>
  <si>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</si>
  <si>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</si>
  <si>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</si>
  <si>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</si>
  <si>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</si>
  <si>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</si>
  <si>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</si>
  <si>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</si>
  <si>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</si>
  <si>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</si>
  <si>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</si>
  <si>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</si>
  <si>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</si>
  <si>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</si>
  <si>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</si>
  <si>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</si>
  <si>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</si>
  <si>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</si>
  <si>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</si>
  <si>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</si>
  <si>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</si>
  <si>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</si>
  <si>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</si>
  <si>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</si>
  <si>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</si>
  <si>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</si>
  <si>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</si>
  <si>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</si>
  <si>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</si>
  <si>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</si>
  <si>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</si>
  <si>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</si>
  <si>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</si>
  <si>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</si>
  <si>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</si>
  <si>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</si>
  <si>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</si>
  <si>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</si>
  <si>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</si>
  <si>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</si>
  <si>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</si>
  <si>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</si>
  <si>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</si>
  <si>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</si>
  <si>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</si>
  <si>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</si>
  <si>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</si>
  <si>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</si>
  <si>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</si>
  <si>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</si>
  <si>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</si>
  <si>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</si>
  <si>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</si>
  <si>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</si>
  <si>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</si>
  <si>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</si>
  <si>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</si>
  <si>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</si>
  <si>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</si>
  <si>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</si>
  <si>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</si>
  <si>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</si>
  <si>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</si>
  <si>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</si>
  <si>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</si>
  <si>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</si>
  <si>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</si>
  <si>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</si>
  <si>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</si>
  <si>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</si>
  <si>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</si>
  <si>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</si>
  <si>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</si>
  <si>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</si>
  <si>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</si>
  <si>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</si>
  <si>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</si>
  <si>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</si>
  <si>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</si>
  <si>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</si>
  <si>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</si>
  <si>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</si>
  <si>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</si>
  <si>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</si>
  <si>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</si>
  <si>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</si>
  <si>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</si>
  <si>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</si>
  <si>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</si>
  <si>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</si>
  <si>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</si>
  <si>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</si>
  <si>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</si>
  <si>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</si>
  <si>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</si>
  <si>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</si>
  <si>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</si>
  <si>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</si>
  <si>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</si>
  <si>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</si>
  <si>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</si>
  <si>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</si>
  <si>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</si>
  <si>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</si>
  <si>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</si>
  <si>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</si>
  <si>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</si>
  <si>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</si>
  <si>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</si>
  <si>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</si>
  <si>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</si>
  <si>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</si>
  <si>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</si>
  <si>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</si>
  <si>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</si>
  <si>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</si>
  <si>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</si>
  <si>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</si>
  <si>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</si>
  <si>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</si>
  <si>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</si>
  <si>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</si>
  <si>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</si>
  <si>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</si>
  <si>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</si>
  <si>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</si>
  <si>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</si>
  <si>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</si>
  <si>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</si>
  <si>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</si>
  <si>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</si>
  <si>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</si>
  <si>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</si>
  <si>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</si>
  <si>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</si>
  <si>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</si>
  <si>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</si>
  <si>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</si>
  <si>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</si>
  <si>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</si>
  <si>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</si>
  <si>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</si>
  <si>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</si>
  <si>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</si>
  <si>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</si>
  <si>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</si>
  <si>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</si>
  <si>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</si>
  <si>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</si>
  <si>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</si>
  <si>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</si>
  <si>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</si>
  <si>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</si>
  <si>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</si>
  <si>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</si>
  <si>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</si>
  <si>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</si>
  <si>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</si>
  <si>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</si>
  <si>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</si>
  <si>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</si>
  <si>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</si>
  <si>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</si>
  <si>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</si>
  <si>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</si>
  <si>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</si>
  <si>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</si>
  <si>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</si>
  <si>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</si>
  <si>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</si>
  <si>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</si>
  <si>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</si>
  <si>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</si>
  <si>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</si>
  <si>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</si>
  <si>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</si>
  <si>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</si>
  <si>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</si>
  <si>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</si>
  <si>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</si>
  <si>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</si>
  <si>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</si>
  <si>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</si>
  <si>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</si>
  <si>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</si>
  <si>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</si>
  <si>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</si>
  <si>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</si>
  <si>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</si>
  <si>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</si>
  <si>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</si>
  <si>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</si>
  <si>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</si>
  <si>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</si>
  <si>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</si>
  <si>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</si>
  <si>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</si>
  <si>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</si>
  <si>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</si>
  <si>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</si>
  <si>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</si>
  <si>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</si>
  <si>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</si>
  <si>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</si>
  <si>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</si>
  <si>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</si>
  <si>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</si>
  <si>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</si>
  <si>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</si>
  <si>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</si>
  <si>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</si>
  <si>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</si>
  <si>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</si>
  <si>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</si>
  <si>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</si>
  <si>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</si>
  <si>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</si>
  <si>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</si>
  <si>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</si>
  <si>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</si>
  <si>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</si>
  <si>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</si>
  <si>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</si>
  <si>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</si>
  <si>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</si>
  <si>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</si>
  <si>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</si>
  <si>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</si>
  <si>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</si>
  <si>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</si>
  <si>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</si>
  <si>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</si>
  <si>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</si>
  <si>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</si>
  <si>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</si>
  <si>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</si>
  <si>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</si>
  <si>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</si>
  <si>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</si>
  <si>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</si>
  <si>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</si>
  <si>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</si>
  <si>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</si>
  <si>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</si>
  <si>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</si>
  <si>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</si>
  <si>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</si>
  <si>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</si>
  <si>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</si>
  <si>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</si>
  <si>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</si>
  <si>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</si>
  <si>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</si>
  <si>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</si>
  <si>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</si>
  <si>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</si>
  <si>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</si>
  <si>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</si>
  <si>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</si>
  <si>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</si>
  <si>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</si>
  <si>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</si>
  <si>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</si>
  <si>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</si>
  <si>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</si>
  <si>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</si>
  <si>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</si>
  <si>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</si>
  <si>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</si>
  <si>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</si>
  <si>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</si>
  <si>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</si>
  <si>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</si>
  <si>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</si>
  <si>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</si>
  <si>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</si>
  <si>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</si>
  <si>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</si>
  <si>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</si>
  <si>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</si>
  <si>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</si>
  <si>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</si>
  <si>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</si>
  <si>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</si>
  <si>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</si>
  <si>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</si>
  <si>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</si>
  <si>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</si>
  <si>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</si>
  <si>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</si>
  <si>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</si>
  <si>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</si>
  <si>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</si>
  <si>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</si>
  <si>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</si>
  <si>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</si>
  <si>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</si>
  <si>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</si>
  <si>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</si>
  <si>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</si>
  <si>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</si>
  <si>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</si>
  <si>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</si>
  <si>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</si>
  <si>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</si>
  <si>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</si>
  <si>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</si>
  <si>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</si>
  <si>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</si>
  <si>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</si>
  <si>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</si>
  <si>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</si>
  <si>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</si>
  <si>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</si>
  <si>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</si>
  <si>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</si>
  <si>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</si>
  <si>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</si>
  <si>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</si>
  <si>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</si>
  <si>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</si>
  <si>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</si>
  <si>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</si>
  <si>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</si>
  <si>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</si>
  <si>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</si>
  <si>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</si>
  <si>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</si>
  <si>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</si>
  <si>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</si>
  <si>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</si>
  <si>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</si>
  <si>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</si>
  <si>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</si>
  <si>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</si>
  <si>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</si>
  <si>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</si>
  <si>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</si>
  <si>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</si>
  <si>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</si>
  <si>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</si>
  <si>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</si>
  <si>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</si>
  <si>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</si>
  <si>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</si>
  <si>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</si>
  <si>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</si>
  <si>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</si>
  <si>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</si>
  <si>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</si>
  <si>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</si>
  <si>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</si>
  <si>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</si>
  <si>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</si>
  <si>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</si>
  <si>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</si>
  <si>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</si>
  <si>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</si>
  <si>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</si>
  <si>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</si>
  <si>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</si>
  <si>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</si>
  <si>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</si>
  <si>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</si>
  <si>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</si>
  <si>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</si>
  <si>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</si>
  <si>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</si>
  <si>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</si>
  <si>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</si>
  <si>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</si>
  <si>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</si>
  <si>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</si>
  <si>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</si>
  <si>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</si>
  <si>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</si>
  <si>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</si>
  <si>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</si>
  <si>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</si>
  <si>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</si>
  <si>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</si>
  <si>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</si>
  <si>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</si>
  <si>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</si>
  <si>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</si>
  <si>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</si>
  <si>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</si>
  <si>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</si>
  <si>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</si>
  <si>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</si>
  <si>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</si>
  <si>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</si>
  <si>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</si>
  <si>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</si>
  <si>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</si>
  <si>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</si>
  <si>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</si>
  <si>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</si>
  <si>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</si>
  <si>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</si>
  <si>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</si>
  <si>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</si>
  <si>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</si>
  <si>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</si>
  <si>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</si>
  <si>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</si>
  <si>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</si>
  <si>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</si>
  <si>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</si>
  <si>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</si>
  <si>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</si>
  <si>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</si>
  <si>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</si>
  <si>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</si>
  <si>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</si>
  <si>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</si>
  <si>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</si>
  <si>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</si>
  <si>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</si>
  <si>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</si>
  <si>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</si>
  <si>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</si>
  <si>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</si>
  <si>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</si>
  <si>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</si>
  <si>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</si>
  <si>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</si>
  <si>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</si>
  <si>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</si>
  <si>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</si>
  <si>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</si>
  <si>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</si>
  <si>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</si>
  <si>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</si>
  <si>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</si>
  <si>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</si>
  <si>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</si>
  <si>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</si>
  <si>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</si>
  <si>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</si>
  <si>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</si>
  <si>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</si>
  <si>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</si>
  <si>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</si>
  <si>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</si>
  <si>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</si>
  <si>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</si>
  <si>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</si>
  <si>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</si>
  <si>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</si>
  <si>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</si>
  <si>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</si>
  <si>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</si>
  <si>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</si>
  <si>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</si>
  <si>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</si>
  <si>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</si>
  <si>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</si>
  <si>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</si>
  <si>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</si>
  <si>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</si>
  <si>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</si>
  <si>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</si>
  <si>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</si>
  <si>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</si>
  <si>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</si>
  <si>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</si>
  <si>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</si>
  <si>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</si>
  <si>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</si>
  <si>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</si>
  <si>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</si>
  <si>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</si>
  <si>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</si>
  <si>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</si>
  <si>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</si>
  <si>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</si>
  <si>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</si>
  <si>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</si>
  <si>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</si>
  <si>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</si>
  <si>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</si>
  <si>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</si>
  <si>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</si>
  <si>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</si>
  <si>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</si>
  <si>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</si>
  <si>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</si>
  <si>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</si>
  <si>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</si>
  <si>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</si>
  <si>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</si>
  <si>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</si>
  <si>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</si>
  <si>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</si>
  <si>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</si>
  <si>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</si>
  <si>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</si>
  <si>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</si>
  <si>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</si>
  <si>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</si>
  <si>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</si>
  <si>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</si>
  <si>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</si>
  <si>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</si>
  <si>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</si>
  <si>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</si>
  <si>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</si>
  <si>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</si>
  <si>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</si>
  <si>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</si>
  <si>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</si>
  <si>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</si>
  <si>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</si>
  <si>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</si>
  <si>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</si>
  <si>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</si>
  <si>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</si>
  <si>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</si>
  <si>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</si>
  <si>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</si>
  <si>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</si>
  <si>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</si>
  <si>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</si>
  <si>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</si>
  <si>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</si>
  <si>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</si>
  <si>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</si>
  <si>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</si>
  <si>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</si>
  <si>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</si>
  <si>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</si>
  <si>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</si>
  <si>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</si>
  <si>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</si>
  <si>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</si>
  <si>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</si>
  <si>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</si>
  <si>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</si>
  <si>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</si>
  <si>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</si>
  <si>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</si>
  <si>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</si>
  <si>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</si>
  <si>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</si>
  <si>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</si>
  <si>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</si>
  <si>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</si>
  <si>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</si>
  <si>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</si>
  <si>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</si>
  <si>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</si>
  <si>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</si>
  <si>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</si>
  <si>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</si>
  <si>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</si>
  <si>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</si>
  <si>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</si>
  <si>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</si>
  <si>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</si>
  <si>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</si>
  <si>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</si>
  <si>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</si>
  <si>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</si>
  <si>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</si>
  <si>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</si>
  <si>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</si>
  <si>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</si>
  <si>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</si>
  <si>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</si>
  <si>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</si>
  <si>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</si>
  <si>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</si>
  <si>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</si>
  <si>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</si>
  <si>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</si>
  <si>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</si>
  <si>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</si>
  <si>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</si>
  <si>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</si>
  <si>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</si>
  <si>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</si>
  <si>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</si>
  <si>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</si>
  <si>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</si>
  <si>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</si>
  <si>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</si>
  <si>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</si>
  <si>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</si>
  <si>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</si>
  <si>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</si>
  <si>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</si>
  <si>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</si>
  <si>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</si>
  <si>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</si>
  <si>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</si>
  <si>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</si>
  <si>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</si>
  <si>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</si>
  <si>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</si>
  <si>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</si>
  <si>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</si>
  <si>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</si>
  <si>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</si>
  <si>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</si>
  <si>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</si>
  <si>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</si>
  <si>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</si>
  <si>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</si>
  <si>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</si>
  <si>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</si>
  <si>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</si>
  <si>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</si>
  <si>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</si>
  <si>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</si>
  <si>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</si>
  <si>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</si>
  <si>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</si>
  <si>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</si>
  <si>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</si>
  <si>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</si>
  <si>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</si>
  <si>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</si>
  <si>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</si>
  <si>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</si>
  <si>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</si>
  <si>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</si>
  <si>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</si>
  <si>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</si>
  <si>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</si>
  <si>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</si>
  <si>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</si>
  <si>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</si>
  <si>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</si>
  <si>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</si>
  <si>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</si>
  <si>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</si>
  <si>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</si>
  <si>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</si>
  <si>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</si>
  <si>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</si>
  <si>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</si>
  <si>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</si>
  <si>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</si>
  <si>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</si>
  <si>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</si>
  <si>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</si>
  <si>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</si>
  <si>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</si>
  <si>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</si>
  <si>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</si>
  <si>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</si>
  <si>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</si>
  <si>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</si>
  <si>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</si>
  <si>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</si>
  <si>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</si>
  <si>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</si>
  <si>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</si>
  <si>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</si>
  <si>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</si>
  <si>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</si>
  <si>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</si>
  <si>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</si>
  <si>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</si>
  <si>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</si>
  <si>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</si>
  <si>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</si>
  <si>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</si>
  <si>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</si>
  <si>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</si>
  <si>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</si>
  <si>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</si>
  <si>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</si>
  <si>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</si>
  <si>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</si>
  <si>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</si>
  <si>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</si>
  <si>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</si>
  <si>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</si>
  <si>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</si>
  <si>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</si>
  <si>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</si>
  <si>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</si>
  <si>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</si>
  <si>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</si>
  <si>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</si>
  <si>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</si>
  <si>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</si>
  <si>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</si>
  <si>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</si>
  <si>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</si>
  <si>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</si>
  <si>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</si>
  <si>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</si>
  <si>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</si>
  <si>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</si>
  <si>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</si>
  <si>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</si>
  <si>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</si>
  <si>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</si>
  <si>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</si>
  <si>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</si>
  <si>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</si>
  <si>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</si>
  <si>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</si>
  <si>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</si>
  <si>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</si>
  <si>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</si>
  <si>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</si>
  <si>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</si>
  <si>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</si>
  <si>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</si>
  <si>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</si>
  <si>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</si>
  <si>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</si>
  <si>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</si>
  <si>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</si>
  <si>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</si>
  <si>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</si>
  <si>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</si>
  <si>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</si>
  <si>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</si>
  <si>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</si>
  <si>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</si>
  <si>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</si>
  <si>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</si>
  <si>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</si>
  <si>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</si>
  <si>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</si>
  <si>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</si>
  <si>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</si>
  <si>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</si>
  <si>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</si>
  <si>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</si>
  <si>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</si>
  <si>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</si>
  <si>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</si>
  <si>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</si>
  <si>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</si>
  <si>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</si>
  <si>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</si>
  <si>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</si>
  <si>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</si>
  <si>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</si>
  <si>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</si>
  <si>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</si>
  <si>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</si>
  <si>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</si>
  <si>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</si>
  <si>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</si>
  <si>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</si>
  <si>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</si>
  <si>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</si>
  <si>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</si>
  <si>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</si>
  <si>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</si>
  <si>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</si>
  <si>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</si>
  <si>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</si>
  <si>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</si>
  <si>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</si>
  <si>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</si>
  <si>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</si>
  <si>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</si>
  <si>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</si>
  <si>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</si>
  <si>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</si>
  <si>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</si>
  <si>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</si>
  <si>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</si>
  <si>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</si>
  <si>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</si>
  <si>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</si>
  <si>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</si>
  <si>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</si>
  <si>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</si>
  <si>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</si>
  <si>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</si>
  <si>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</si>
  <si>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</si>
  <si>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</si>
  <si>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</si>
  <si>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</si>
  <si>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</si>
  <si>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</si>
  <si>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</si>
  <si>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</si>
  <si>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</si>
  <si>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</si>
  <si>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</si>
  <si>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</si>
  <si>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</si>
  <si>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</si>
  <si>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</si>
  <si>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</si>
  <si>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</si>
  <si>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</si>
  <si>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</si>
  <si>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</si>
  <si>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</si>
  <si>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</si>
  <si>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</si>
  <si>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</si>
  <si>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</si>
  <si>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</si>
  <si>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</si>
  <si>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</si>
  <si>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</si>
  <si>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</si>
  <si>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</si>
  <si>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</si>
  <si>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</si>
  <si>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</si>
  <si>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</si>
  <si>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</si>
  <si>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</si>
  <si>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</si>
  <si>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</si>
  <si>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</si>
  <si>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</si>
  <si>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</si>
  <si>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</si>
  <si>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</si>
  <si>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</si>
  <si>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</si>
  <si>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</si>
  <si>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</si>
  <si>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</si>
  <si>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</si>
  <si>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</si>
  <si>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</si>
  <si>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</si>
  <si>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</si>
  <si>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</si>
  <si>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</si>
  <si>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</si>
  <si>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</si>
  <si>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</si>
  <si>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</si>
  <si>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</si>
  <si>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</si>
  <si>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</si>
  <si>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</si>
  <si>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</si>
  <si>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</si>
  <si>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</si>
  <si>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</si>
  <si>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</si>
  <si>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</si>
  <si>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</si>
  <si>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</si>
  <si>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</si>
  <si>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</si>
  <si>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</si>
  <si>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</si>
  <si>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</si>
  <si>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</si>
  <si>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</si>
  <si>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</si>
  <si>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</si>
  <si>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</si>
  <si>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</si>
  <si>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</si>
  <si>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</si>
  <si>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</si>
  <si>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</si>
  <si>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</si>
  <si>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</si>
  <si>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</si>
  <si>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</si>
  <si>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</si>
  <si>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</si>
  <si>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</si>
  <si>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</si>
  <si>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</si>
  <si>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</si>
  <si>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</si>
  <si>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</si>
  <si>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</si>
  <si>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</si>
  <si>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</si>
  <si>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</si>
  <si>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</si>
  <si>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</si>
  <si>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</si>
  <si>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</si>
  <si>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</si>
  <si>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</si>
  <si>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</si>
  <si>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</si>
  <si>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</si>
  <si>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</si>
  <si>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</si>
  <si>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</si>
  <si>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</si>
  <si>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</si>
  <si>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</si>
  <si>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</si>
  <si>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</si>
  <si>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</si>
  <si>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</si>
  <si>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</si>
  <si>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</si>
  <si>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</si>
  <si>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</si>
  <si>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</si>
  <si>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</si>
  <si>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</si>
  <si>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</si>
  <si>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</si>
  <si>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</si>
  <si>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</si>
  <si>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</si>
  <si>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</si>
  <si>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</si>
  <si>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</si>
  <si>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</si>
  <si>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</si>
  <si>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</si>
  <si>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</si>
  <si>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</si>
  <si>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</si>
  <si>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</si>
  <si>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</si>
  <si>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</si>
  <si>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</si>
  <si>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</si>
  <si>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</si>
  <si>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</si>
  <si>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</si>
  <si>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</si>
  <si>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</si>
  <si>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</si>
  <si>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</si>
  <si>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</si>
  <si>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</si>
  <si>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</si>
  <si>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</si>
  <si>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</si>
  <si>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</si>
  <si>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</si>
  <si>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</si>
  <si>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</si>
  <si>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</si>
  <si>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</si>
  <si>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</si>
  <si>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</si>
  <si>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</si>
  <si>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</si>
  <si>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</si>
  <si>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</si>
  <si>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</si>
  <si>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</si>
  <si>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</si>
  <si>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</si>
  <si>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</si>
  <si>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</si>
  <si>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</si>
  <si>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</si>
  <si>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</si>
  <si>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</si>
  <si>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</si>
  <si>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</si>
  <si>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</si>
  <si>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</si>
  <si>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</si>
  <si>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</si>
  <si>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</si>
  <si>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</si>
  <si>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</si>
  <si>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</si>
  <si>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</si>
  <si>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</si>
  <si>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</si>
  <si>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</si>
  <si>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</si>
  <si>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</si>
  <si>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</si>
  <si>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</si>
  <si>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</si>
  <si>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</si>
  <si>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</si>
  <si>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</si>
  <si>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</si>
  <si>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</si>
  <si>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</si>
  <si>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</si>
  <si>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</si>
  <si>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</si>
  <si>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</si>
  <si>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</si>
  <si>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</si>
  <si>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</si>
  <si>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</si>
  <si>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</si>
  <si>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</si>
  <si>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</si>
  <si>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</si>
  <si>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</si>
  <si>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</si>
  <si>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</si>
  <si>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</si>
  <si>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</si>
  <si>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</si>
  <si>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</si>
  <si>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</si>
  <si>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</si>
  <si>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</si>
  <si>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</si>
  <si>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</si>
  <si>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</si>
  <si>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</si>
  <si>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</si>
  <si>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</si>
  <si>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</si>
  <si>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</si>
  <si>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</si>
  <si>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</si>
  <si>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</si>
  <si>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</si>
  <si>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</si>
  <si>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</si>
  <si>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</si>
  <si>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</si>
  <si>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</si>
  <si>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</si>
  <si>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</si>
  <si>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</si>
  <si>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</si>
  <si>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</si>
  <si>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</si>
  <si>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</si>
  <si>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</si>
  <si>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</si>
  <si>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</si>
  <si>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</si>
  <si>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</si>
  <si>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</si>
  <si>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</si>
  <si>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</si>
  <si>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</si>
  <si>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</si>
  <si>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</si>
  <si>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</si>
  <si>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</si>
  <si>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</si>
  <si>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</si>
  <si>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</si>
  <si>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</si>
  <si>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</si>
  <si>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</si>
  <si>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</si>
  <si>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</si>
  <si>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</si>
  <si>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</si>
  <si>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</si>
  <si>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</si>
  <si>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</si>
  <si>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</si>
  <si>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</si>
  <si>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</si>
  <si>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</si>
  <si>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</si>
  <si>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</si>
  <si>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</si>
  <si>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</si>
  <si>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</si>
  <si>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</si>
  <si>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</si>
  <si>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</si>
  <si>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</si>
  <si>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</si>
  <si>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</si>
  <si>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</si>
  <si>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</si>
  <si>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</si>
  <si>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</si>
  <si>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</si>
  <si>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</si>
  <si>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</si>
  <si>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</si>
  <si>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</si>
  <si>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</si>
  <si>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</si>
  <si>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</si>
  <si>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</si>
  <si>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</si>
  <si>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</si>
  <si>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</si>
  <si>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</si>
  <si>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</si>
  <si>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</si>
  <si>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</si>
  <si>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</si>
  <si>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</si>
  <si>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</si>
  <si>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</si>
  <si>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</si>
  <si>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</si>
  <si>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</si>
  <si>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</si>
  <si>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</si>
  <si>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</si>
  <si>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</si>
  <si>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</si>
  <si>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</si>
  <si>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</si>
  <si>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</si>
  <si>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</si>
  <si>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</si>
  <si>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</si>
  <si>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</si>
  <si>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</si>
  <si>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</si>
  <si>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</si>
  <si>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</si>
  <si>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</si>
  <si>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</si>
  <si>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</si>
  <si>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</si>
  <si>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</si>
  <si>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</si>
  <si>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</si>
  <si>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</si>
  <si>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</si>
  <si>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</si>
  <si>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</si>
  <si>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</si>
  <si>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</si>
  <si>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</si>
  <si>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</si>
  <si>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</si>
  <si>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</si>
  <si>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</si>
  <si>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</si>
  <si>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</si>
  <si>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</si>
  <si>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</si>
  <si>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</si>
  <si>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</si>
  <si>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</si>
  <si>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</si>
  <si>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</si>
  <si>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</si>
  <si>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</si>
  <si>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</si>
  <si>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</si>
  <si>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</si>
  <si>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</si>
  <si>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</si>
  <si>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</si>
  <si>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</si>
  <si>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</si>
  <si>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</si>
  <si>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</si>
  <si>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</si>
  <si>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</si>
  <si>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</si>
  <si>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</si>
  <si>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</si>
  <si>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</si>
  <si>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</si>
  <si>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</si>
  <si>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</si>
  <si>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</si>
  <si>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</si>
  <si>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</si>
  <si>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</si>
  <si>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</si>
  <si>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</si>
  <si>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</si>
  <si>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</si>
  <si>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</si>
  <si>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</si>
  <si>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</si>
  <si>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</si>
  <si>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</si>
  <si>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</si>
  <si>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</si>
  <si>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</si>
  <si>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</si>
  <si>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</si>
  <si>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</si>
  <si>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</si>
  <si>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</si>
  <si>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</si>
  <si>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</si>
  <si>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</si>
  <si>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</si>
  <si>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</si>
  <si>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</si>
  <si>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</si>
  <si>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</si>
  <si>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</si>
  <si>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</si>
  <si>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</si>
  <si>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</si>
  <si>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</si>
  <si>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</si>
  <si>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</si>
  <si>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</si>
  <si>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</si>
  <si>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</si>
  <si>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</si>
  <si>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</si>
  <si>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</si>
  <si>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</si>
  <si>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</si>
  <si>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</si>
  <si>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</si>
  <si>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</si>
  <si>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</si>
  <si>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</si>
  <si>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</si>
  <si>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</si>
  <si>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</si>
  <si>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</si>
  <si>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</si>
  <si>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</si>
  <si>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</si>
  <si>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</si>
  <si>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</si>
  <si>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</si>
  <si>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</si>
  <si>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</si>
  <si>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</si>
  <si>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</si>
  <si>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</si>
  <si>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</si>
  <si>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</si>
  <si>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</si>
  <si>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</si>
  <si>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</si>
  <si>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</si>
  <si>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</si>
  <si>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</si>
  <si>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</si>
  <si>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</si>
  <si>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</si>
  <si>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</si>
  <si>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</si>
  <si>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</si>
  <si>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</si>
  <si>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</si>
  <si>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</si>
  <si>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</si>
  <si>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</si>
  <si>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</si>
  <si>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</si>
  <si>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</si>
  <si>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</si>
  <si>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</si>
  <si>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</si>
  <si>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</si>
  <si>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</si>
  <si>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</si>
  <si>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</si>
  <si>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</si>
  <si>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</si>
  <si>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</si>
  <si>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</si>
  <si>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</si>
  <si>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</si>
  <si>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</si>
  <si>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</si>
  <si>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</si>
  <si>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</si>
  <si>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</si>
  <si>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</si>
  <si>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</si>
  <si>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</si>
  <si>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</si>
  <si>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</si>
  <si>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</si>
  <si>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</si>
  <si>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</si>
  <si>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</si>
  <si>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</si>
  <si>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</si>
  <si>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</si>
  <si>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</si>
  <si>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</si>
  <si>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</si>
  <si>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</si>
  <si>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</si>
  <si>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</si>
  <si>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</si>
  <si>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</si>
  <si>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</si>
  <si>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</si>
  <si>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</si>
  <si>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</si>
  <si>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</si>
  <si>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</si>
  <si>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</si>
  <si>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</si>
  <si>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</si>
  <si>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</si>
  <si>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</si>
  <si>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</si>
  <si>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</si>
  <si>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</si>
  <si>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</si>
  <si>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</si>
  <si>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</si>
  <si>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</si>
  <si>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</si>
  <si>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</si>
  <si>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</si>
  <si>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</si>
  <si>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</si>
  <si>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</si>
  <si>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</si>
  <si>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</si>
  <si>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</si>
  <si>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</si>
  <si>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</si>
  <si>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</si>
  <si>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</si>
  <si>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</si>
  <si>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</si>
  <si>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</si>
  <si>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</si>
  <si>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</si>
  <si>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</si>
  <si>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</si>
  <si>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</si>
  <si>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</si>
  <si>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</si>
  <si>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</si>
  <si>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</si>
  <si>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</si>
  <si>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</si>
  <si>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</si>
  <si>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</si>
  <si>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</si>
  <si>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</si>
  <si>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</si>
  <si>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</si>
  <si>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</si>
  <si>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</si>
  <si>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</si>
  <si>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</si>
  <si>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</si>
  <si>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</si>
  <si>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</si>
  <si>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</si>
  <si>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</si>
  <si>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</si>
  <si>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</si>
  <si>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</si>
  <si>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</si>
  <si>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</si>
  <si>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</si>
  <si>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</si>
  <si>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</si>
  <si>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</si>
  <si>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</si>
  <si>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</si>
  <si>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</si>
  <si>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</si>
  <si>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</si>
  <si>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</si>
  <si>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</si>
  <si>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</si>
  <si>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</si>
  <si>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</si>
  <si>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</si>
  <si>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</si>
  <si>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</si>
  <si>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</si>
  <si>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</si>
  <si>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</si>
  <si>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</si>
  <si>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</si>
  <si>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</si>
  <si>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</si>
  <si>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</si>
  <si>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</si>
  <si>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</si>
  <si>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</si>
  <si>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</si>
  <si>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</si>
  <si>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</si>
  <si>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</si>
  <si>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</si>
  <si>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</si>
  <si>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</si>
  <si>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</si>
  <si>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</si>
  <si>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</si>
  <si>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</si>
  <si>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</si>
  <si>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</si>
  <si>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</si>
  <si>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</si>
  <si>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</si>
  <si>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</si>
  <si>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</si>
  <si>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</si>
  <si>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</si>
  <si>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</si>
  <si>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</si>
  <si>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</si>
  <si>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</si>
  <si>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</si>
  <si>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</si>
  <si>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</si>
  <si>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</si>
  <si>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</si>
  <si>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</si>
  <si>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</si>
  <si>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</si>
  <si>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</si>
  <si>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</si>
  <si>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</si>
  <si>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</si>
  <si>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</si>
  <si>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</si>
  <si>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</si>
  <si>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</si>
  <si>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</si>
  <si>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</si>
  <si>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</si>
  <si>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</si>
  <si>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</si>
  <si>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</si>
  <si>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</si>
  <si>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</si>
  <si>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</si>
  <si>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</si>
  <si>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</si>
  <si>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</si>
  <si>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</si>
  <si>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</si>
  <si>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</si>
  <si>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</si>
  <si>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</si>
  <si>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</si>
  <si>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</si>
  <si>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</si>
  <si>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</si>
  <si>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</si>
  <si>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</si>
  <si>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</si>
  <si>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</si>
  <si>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</si>
  <si>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</si>
  <si>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</si>
  <si>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</si>
  <si>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</si>
  <si>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</si>
  <si>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</si>
  <si>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</si>
  <si>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</si>
  <si>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</si>
  <si>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</si>
  <si>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</si>
  <si>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</si>
  <si>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</si>
  <si>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</si>
  <si>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</si>
  <si>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</si>
  <si>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</si>
  <si>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</si>
  <si>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</si>
  <si>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</si>
  <si>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</si>
  <si>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</si>
  <si>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</si>
  <si>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</si>
  <si>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</si>
  <si>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</si>
  <si>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</si>
  <si>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</si>
  <si>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</si>
  <si>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</si>
  <si>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</si>
  <si>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</si>
  <si>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</si>
  <si>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</si>
  <si>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</si>
  <si>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</si>
  <si>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</si>
  <si>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</si>
  <si>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</si>
  <si>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</si>
  <si>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</si>
  <si>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</si>
  <si>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</si>
  <si>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</si>
  <si>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</si>
  <si>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</si>
  <si>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</si>
  <si>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</si>
  <si>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</si>
  <si>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</si>
  <si>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</si>
  <si>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</si>
  <si>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</si>
  <si>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</si>
  <si>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</si>
  <si>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</si>
  <si>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</si>
  <si>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</si>
  <si>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</si>
  <si>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</si>
  <si>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</si>
  <si>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</si>
  <si>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</si>
  <si>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</si>
  <si>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</si>
  <si>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</si>
  <si>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</si>
  <si>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</si>
  <si>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</si>
  <si>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</si>
  <si>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</si>
  <si>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</si>
  <si>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</si>
  <si>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</si>
  <si>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</si>
  <si>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</si>
  <si>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</si>
  <si>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</si>
  <si>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</si>
  <si>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</si>
  <si>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</si>
  <si>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</si>
  <si>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</si>
  <si>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</si>
  <si>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</si>
  <si>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</si>
  <si>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</si>
  <si>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</si>
  <si>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</si>
  <si>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</si>
  <si>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</si>
  <si>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</si>
  <si>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</si>
  <si>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</si>
  <si>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</si>
  <si>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</si>
  <si>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</si>
  <si>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</si>
  <si>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</si>
  <si>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</si>
  <si>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</si>
  <si>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</si>
  <si>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</si>
  <si>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</si>
  <si>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</si>
  <si>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</si>
  <si>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</si>
  <si>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</si>
  <si>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</si>
  <si>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</si>
  <si>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</si>
  <si>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</si>
  <si>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</si>
  <si>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</si>
  <si>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</si>
  <si>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</si>
  <si>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</si>
  <si>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</si>
  <si>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</si>
  <si>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</si>
  <si>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</si>
  <si>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</si>
  <si>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</si>
  <si>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</si>
  <si>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</si>
  <si>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</si>
  <si>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</si>
  <si>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</si>
  <si>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</si>
  <si>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</si>
  <si>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</si>
  <si>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</si>
  <si>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</si>
  <si>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</si>
  <si>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</si>
  <si>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</si>
  <si>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</si>
  <si>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</si>
  <si>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</si>
  <si>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</si>
  <si>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</si>
  <si>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</si>
  <si>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</si>
  <si>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</si>
  <si>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</si>
  <si>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</si>
  <si>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</si>
  <si>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</si>
  <si>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</si>
  <si>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</si>
  <si>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</si>
  <si>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</si>
  <si>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</si>
  <si>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</si>
  <si>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</si>
  <si>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</si>
  <si>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</si>
  <si>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</si>
  <si>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</si>
  <si>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</si>
  <si>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</si>
  <si>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</si>
  <si>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</si>
  <si>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</si>
  <si>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</si>
  <si>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</si>
  <si>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</si>
  <si>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</si>
  <si>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</si>
  <si>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</si>
  <si>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</si>
  <si>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</si>
  <si>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</si>
  <si>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</si>
  <si>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</si>
  <si>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</si>
  <si>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</si>
  <si>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</si>
  <si>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</si>
  <si>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</si>
  <si>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</si>
  <si>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</si>
  <si>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</si>
  <si>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</si>
  <si>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</si>
  <si>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</si>
  <si>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</si>
  <si>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</si>
  <si>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</si>
  <si>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</si>
  <si>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</si>
  <si>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</si>
  <si>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</si>
  <si>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</si>
  <si>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</si>
  <si>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</si>
  <si>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</si>
  <si>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</si>
  <si>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</si>
  <si>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</si>
  <si>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</si>
  <si>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</si>
  <si>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</si>
  <si>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</si>
  <si>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</si>
  <si>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</si>
  <si>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</si>
  <si>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</si>
  <si>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</si>
  <si>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</si>
  <si>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</si>
  <si>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</si>
  <si>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</si>
  <si>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</si>
  <si>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</si>
  <si>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</si>
  <si>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</si>
  <si>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</si>
  <si>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</si>
  <si>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</si>
  <si>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</si>
  <si>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</si>
  <si>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</si>
  <si>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</si>
  <si>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</si>
  <si>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</si>
  <si>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</si>
  <si>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</si>
  <si>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</si>
  <si>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</si>
  <si>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</si>
  <si>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</si>
  <si>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</si>
  <si>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</si>
  <si>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</si>
  <si>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</si>
  <si>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</si>
  <si>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</si>
  <si>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</si>
  <si>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</si>
  <si>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</si>
  <si>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</si>
  <si>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</si>
  <si>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</si>
  <si>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</si>
  <si>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</si>
  <si>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</si>
  <si>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</si>
  <si>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</si>
  <si>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</si>
  <si>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</si>
  <si>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</si>
  <si>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</si>
  <si>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</si>
  <si>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</si>
  <si>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</si>
  <si>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</si>
  <si>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</si>
  <si>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</si>
  <si>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</si>
  <si>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</si>
  <si>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</si>
  <si>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</si>
  <si>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</si>
  <si>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</si>
  <si>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</si>
  <si>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</si>
  <si>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</si>
  <si>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</si>
  <si>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</si>
  <si>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</si>
  <si>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</si>
  <si>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</si>
  <si>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</si>
  <si>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</si>
  <si>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</si>
  <si>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</si>
  <si>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</si>
  <si>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</si>
  <si>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</si>
  <si>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</si>
  <si>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</si>
  <si>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</si>
  <si>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</si>
  <si>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</si>
  <si>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</si>
  <si>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</si>
  <si>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</si>
  <si>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</si>
  <si>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</si>
  <si>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</si>
  <si>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</si>
  <si>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</si>
  <si>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</si>
  <si>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</si>
  <si>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</si>
  <si>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</si>
  <si>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</si>
  <si>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</si>
  <si>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</si>
  <si>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</si>
  <si>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</si>
  <si>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</si>
  <si>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</si>
  <si>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</si>
  <si>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</si>
  <si>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</si>
  <si>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</si>
  <si>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</si>
  <si>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</si>
  <si>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</si>
  <si>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</si>
  <si>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</si>
  <si>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</si>
  <si>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</si>
  <si>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</si>
  <si>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</si>
  <si>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</si>
  <si>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</si>
  <si>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</si>
  <si>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</si>
  <si>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</si>
  <si>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</si>
  <si>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</si>
  <si>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</si>
  <si>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</si>
  <si>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</si>
  <si>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</si>
  <si>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</si>
  <si>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</si>
  <si>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</si>
  <si>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</si>
  <si>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</si>
  <si>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</si>
  <si>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</si>
  <si>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</si>
  <si>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</si>
  <si>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</si>
  <si>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</si>
  <si>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</si>
  <si>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</si>
  <si>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</si>
  <si>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</si>
  <si>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</si>
  <si>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</si>
  <si>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</si>
  <si>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</si>
  <si>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</si>
  <si>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</si>
  <si>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</si>
  <si>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</si>
  <si>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</si>
  <si>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</si>
  <si>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</si>
  <si>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</si>
  <si>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</si>
  <si>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</si>
  <si>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</si>
  <si>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</si>
  <si>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</si>
  <si>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</si>
  <si>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</si>
  <si>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</si>
  <si>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</si>
  <si>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</si>
  <si>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</si>
  <si>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</si>
  <si>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</si>
  <si>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</si>
  <si>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</si>
  <si>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</si>
  <si>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</si>
  <si>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</si>
  <si>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</si>
  <si>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</si>
  <si>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</si>
  <si>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</si>
  <si>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</si>
  <si>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</si>
  <si>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</si>
  <si>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</si>
  <si>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</si>
  <si>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</si>
  <si>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</si>
  <si>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</si>
  <si>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</si>
  <si>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</si>
  <si>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</si>
  <si>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</si>
  <si>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</si>
  <si>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</si>
  <si>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</si>
  <si>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</si>
  <si>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</si>
  <si>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</si>
  <si>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</si>
  <si>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</si>
  <si>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</si>
  <si>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</si>
  <si>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</si>
  <si>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</si>
  <si>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</si>
  <si>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</si>
  <si>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</si>
  <si>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</si>
  <si>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</si>
  <si>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</si>
  <si>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</si>
  <si>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</si>
  <si>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</si>
  <si>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</si>
  <si>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</si>
  <si>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</si>
  <si>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</si>
  <si>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</si>
  <si>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</si>
  <si>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</si>
  <si>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</si>
  <si>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</si>
  <si>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</si>
  <si>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</si>
  <si>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</si>
  <si>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</si>
  <si>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</si>
  <si>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</si>
  <si>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</si>
  <si>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</si>
  <si>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</si>
  <si>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</si>
  <si>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</si>
  <si>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</si>
  <si>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</si>
  <si>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</si>
  <si>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</si>
  <si>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</si>
  <si>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</si>
  <si>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</si>
  <si>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</si>
  <si>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</si>
  <si>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</si>
  <si>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</si>
  <si>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</si>
  <si>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</si>
  <si>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</si>
  <si>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</si>
  <si>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</si>
  <si>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</si>
  <si>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</si>
  <si>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</si>
  <si>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</si>
  <si>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</si>
  <si>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</si>
  <si>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</si>
  <si>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</si>
  <si>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</si>
  <si>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</si>
  <si>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</si>
  <si>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</si>
  <si>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</si>
  <si>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</si>
  <si>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</si>
  <si>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</si>
  <si>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</si>
  <si>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</si>
  <si>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</si>
  <si>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</si>
  <si>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</si>
  <si>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</si>
  <si>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</si>
  <si>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</si>
  <si>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</si>
  <si>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</si>
  <si>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</si>
  <si>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</si>
  <si>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</si>
  <si>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</si>
  <si>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</si>
  <si>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</si>
  <si>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</si>
  <si>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</si>
  <si>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</si>
  <si>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</si>
  <si>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</si>
  <si>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</si>
  <si>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</si>
  <si>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</si>
  <si>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</si>
  <si>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</si>
  <si>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</si>
  <si>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</si>
  <si>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</si>
  <si>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</si>
  <si>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</si>
  <si>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</si>
  <si>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</si>
  <si>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</si>
  <si>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</si>
  <si>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</si>
  <si>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</si>
  <si>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</si>
  <si>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</si>
  <si>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</si>
  <si>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</si>
  <si>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</si>
  <si>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</si>
  <si>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</si>
  <si>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</si>
  <si>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</si>
  <si>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</si>
  <si>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</si>
  <si>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</si>
  <si>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</si>
  <si>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</si>
  <si>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</si>
  <si>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</si>
  <si>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</si>
  <si>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</si>
  <si>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</si>
  <si>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</si>
  <si>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</si>
  <si>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</si>
  <si>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</si>
  <si>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</si>
  <si>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</si>
  <si>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</si>
  <si>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</si>
  <si>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</si>
  <si>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</si>
  <si>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</si>
  <si>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</si>
  <si>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</si>
  <si>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</si>
  <si>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</si>
  <si>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</si>
  <si>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</si>
  <si>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</si>
  <si>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</si>
  <si>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</si>
  <si>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</si>
  <si>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</si>
  <si>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</si>
  <si>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</si>
  <si>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</si>
  <si>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</si>
  <si>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</si>
  <si>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</si>
  <si>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</si>
  <si>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</si>
  <si>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</si>
  <si>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</si>
  <si>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</si>
  <si>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</si>
  <si>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</si>
  <si>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</si>
  <si>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</si>
  <si>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</si>
  <si>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</si>
  <si>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</si>
  <si>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</si>
  <si>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</si>
  <si>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</si>
  <si>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</si>
  <si>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</si>
  <si>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</si>
  <si>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</si>
  <si>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</si>
  <si>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</si>
  <si>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</si>
  <si>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</si>
  <si>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</si>
  <si>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</si>
  <si>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</si>
  <si>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</si>
  <si>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</si>
  <si>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</si>
  <si>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</si>
  <si>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</si>
  <si>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</si>
  <si>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</si>
  <si>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</si>
  <si>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</si>
  <si>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</si>
  <si>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</si>
  <si>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</si>
  <si>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</si>
  <si>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</si>
  <si>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</si>
  <si>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</si>
  <si>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</si>
  <si>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</si>
  <si>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</si>
  <si>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</si>
  <si>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</si>
  <si>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</si>
  <si>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</si>
  <si>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</si>
  <si>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</si>
  <si>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</si>
  <si>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</si>
  <si>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</si>
  <si>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</si>
  <si>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</si>
  <si>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</si>
  <si>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</si>
  <si>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</si>
  <si>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</si>
  <si>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</si>
  <si>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</si>
  <si>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</si>
  <si>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</si>
  <si>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</si>
  <si>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</si>
  <si>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</si>
  <si>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</si>
  <si>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</si>
  <si>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</si>
  <si>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</si>
  <si>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</si>
  <si>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</si>
  <si>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</si>
  <si>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</si>
  <si>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</si>
  <si>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</si>
  <si>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</si>
  <si>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</si>
  <si>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</si>
  <si>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</si>
  <si>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</si>
  <si>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</si>
  <si>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</si>
  <si>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</si>
  <si>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</si>
  <si>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</si>
  <si>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</si>
  <si>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</si>
  <si>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</si>
  <si>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</si>
  <si>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</si>
  <si>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</si>
  <si>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</si>
  <si>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</si>
  <si>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</si>
  <si>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</si>
  <si>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</si>
  <si>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</si>
  <si>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</si>
  <si>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</si>
  <si>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</si>
  <si>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</si>
  <si>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</si>
  <si>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</si>
  <si>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</si>
  <si>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</si>
  <si>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</si>
  <si>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</si>
  <si>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</si>
  <si>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</si>
  <si>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</si>
  <si>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</si>
  <si>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</si>
  <si>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</si>
  <si>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</si>
  <si>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</si>
  <si>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</si>
  <si>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</si>
  <si>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</si>
  <si>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</si>
  <si>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</si>
  <si>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</si>
  <si>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</si>
  <si>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</si>
  <si>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</si>
  <si>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</si>
  <si>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</si>
  <si>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</si>
  <si>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</si>
  <si>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</si>
  <si>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</si>
  <si>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</si>
  <si>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</si>
  <si>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</si>
  <si>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</si>
  <si>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</si>
  <si>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</si>
  <si>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</si>
  <si>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</si>
  <si>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</si>
  <si>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</si>
  <si>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</si>
  <si>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</si>
  <si>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</si>
  <si>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</si>
  <si>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</si>
  <si>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</si>
  <si>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</si>
  <si>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</si>
  <si>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</si>
  <si>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</si>
  <si>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</si>
  <si>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</si>
  <si>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</si>
  <si>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</si>
  <si>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</si>
  <si>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</si>
  <si>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</si>
  <si>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</si>
  <si>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</si>
  <si>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</si>
  <si>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</si>
  <si>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</si>
  <si>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</si>
  <si>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</si>
  <si>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</si>
  <si>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</si>
  <si>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</si>
  <si>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</si>
  <si>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</si>
  <si>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</si>
  <si>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</si>
  <si>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</si>
  <si>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</si>
  <si>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</si>
  <si>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</si>
  <si>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</si>
  <si>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</si>
  <si>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</si>
  <si>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</si>
  <si>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</si>
  <si>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</si>
  <si>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</si>
  <si>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</si>
  <si>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</si>
  <si>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</si>
  <si>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</si>
  <si>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</si>
  <si>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</si>
  <si>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</si>
  <si>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</si>
  <si>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</si>
  <si>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</si>
  <si>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</si>
  <si>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</si>
  <si>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</si>
  <si>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</si>
  <si>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</si>
  <si>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</si>
  <si>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</si>
  <si>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</si>
  <si>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</si>
  <si>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</si>
  <si>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</si>
  <si>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</si>
  <si>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</si>
  <si>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</si>
  <si>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</si>
  <si>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</si>
  <si>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</si>
  <si>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</si>
  <si>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</si>
  <si>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</si>
  <si>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</si>
  <si>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</si>
  <si>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</si>
  <si>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</si>
  <si>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</si>
  <si>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</si>
  <si>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</si>
  <si>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</si>
  <si>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</si>
  <si>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</si>
  <si>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</si>
  <si>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</si>
  <si>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</si>
  <si>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</si>
  <si>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</si>
  <si>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</si>
  <si>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</si>
  <si>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</si>
  <si>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</si>
  <si>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</si>
  <si>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</si>
  <si>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</si>
  <si>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</si>
  <si>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</si>
  <si>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</si>
  <si>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</si>
  <si>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</si>
  <si>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</si>
  <si>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</si>
  <si>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</si>
  <si>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</si>
  <si>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</si>
  <si>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</si>
  <si>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</si>
  <si>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</si>
  <si>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</si>
  <si>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</si>
  <si>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</si>
  <si>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</si>
  <si>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</si>
  <si>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</si>
  <si>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</si>
  <si>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</si>
  <si>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</si>
  <si>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</si>
  <si>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</si>
  <si>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</si>
  <si>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</si>
  <si>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</si>
  <si>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</si>
  <si>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</si>
  <si>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</si>
  <si>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</si>
  <si>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</si>
  <si>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</si>
  <si>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</si>
  <si>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</si>
  <si>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</si>
  <si>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</si>
  <si>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</si>
  <si>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</si>
  <si>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</si>
  <si>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</si>
  <si>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</si>
  <si>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</si>
  <si>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</si>
  <si>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</si>
  <si>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</si>
  <si>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</si>
  <si>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</si>
  <si>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</si>
  <si>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</si>
  <si>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</si>
  <si>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</si>
  <si>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</si>
  <si>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</si>
  <si>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</si>
  <si>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</si>
  <si>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</si>
  <si>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</si>
  <si>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</si>
  <si>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</si>
  <si>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</si>
  <si>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</si>
  <si>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</si>
  <si>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</si>
  <si>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</si>
  <si>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</si>
  <si>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</si>
  <si>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</si>
  <si>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</si>
  <si>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</si>
  <si>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</si>
  <si>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</si>
  <si>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</si>
  <si>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</si>
  <si>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</si>
  <si>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</si>
  <si>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</si>
  <si>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</si>
  <si>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</si>
  <si>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</si>
  <si>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</si>
  <si>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</si>
  <si>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</si>
  <si>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</si>
  <si>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</si>
  <si>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</si>
  <si>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</si>
  <si>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</si>
  <si>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</si>
  <si>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</si>
  <si>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</si>
  <si>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</si>
  <si>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</si>
  <si>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</si>
  <si>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</si>
  <si>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</si>
  <si>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</si>
  <si>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</si>
  <si>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</si>
  <si>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</si>
  <si>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</si>
  <si>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</si>
  <si>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</si>
  <si>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</si>
  <si>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</si>
  <si>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</si>
  <si>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</si>
  <si>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</si>
  <si>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</si>
  <si>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</si>
  <si>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</si>
  <si>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</si>
  <si>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</si>
  <si>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</si>
  <si>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</si>
  <si>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</si>
  <si>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</si>
  <si>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</si>
  <si>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</si>
  <si>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</si>
  <si>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</si>
  <si>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</si>
  <si>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</si>
  <si>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</si>
  <si>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</si>
  <si>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</si>
  <si>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</si>
  <si>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</si>
  <si>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</si>
  <si>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</si>
  <si>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</si>
  <si>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</si>
  <si>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</si>
  <si>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</si>
  <si>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</si>
  <si>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</si>
  <si>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</si>
  <si>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</si>
  <si>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</si>
  <si>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</si>
  <si>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</si>
  <si>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</si>
  <si>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</si>
  <si>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</si>
  <si>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</si>
  <si>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</si>
  <si>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</si>
  <si>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</si>
  <si>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</si>
  <si>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</si>
  <si>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</si>
  <si>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</si>
  <si>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</si>
  <si>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</si>
  <si>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</si>
  <si>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</si>
  <si>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</si>
  <si>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</si>
  <si>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</si>
  <si>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</si>
  <si>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</si>
  <si>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</si>
  <si>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</si>
  <si>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</si>
  <si>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</si>
  <si>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</si>
  <si>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</si>
  <si>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</si>
  <si>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</si>
  <si>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</si>
  <si>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</si>
  <si>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</si>
  <si>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</si>
  <si>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</si>
  <si>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</si>
  <si>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</si>
  <si>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</si>
  <si>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</si>
  <si>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</si>
  <si>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</si>
  <si>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</si>
  <si>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</si>
  <si>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</si>
  <si>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</si>
  <si>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</si>
  <si>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</si>
  <si>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</si>
  <si>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</si>
  <si>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</si>
  <si>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</si>
  <si>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</si>
  <si>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</si>
  <si>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</si>
  <si>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</si>
  <si>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</si>
  <si>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</si>
  <si>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</si>
  <si>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</si>
  <si>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</si>
  <si>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</si>
  <si>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</si>
  <si>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</si>
  <si>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</si>
  <si>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</si>
  <si>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</si>
  <si>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</si>
  <si>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</si>
  <si>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</si>
  <si>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</si>
  <si>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</si>
  <si>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</si>
  <si>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</si>
  <si>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</si>
  <si>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</si>
  <si>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</si>
  <si>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</si>
  <si>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</si>
  <si>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</si>
  <si>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</si>
  <si>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</si>
  <si>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</si>
  <si>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</si>
  <si>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</si>
  <si>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</si>
  <si>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</si>
  <si>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</si>
  <si>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</si>
  <si>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</si>
  <si>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</si>
  <si>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</si>
  <si>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</si>
  <si>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</si>
  <si>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</si>
  <si>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</si>
  <si>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</si>
  <si>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</si>
  <si>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</si>
  <si>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</si>
  <si>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</si>
  <si>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</si>
  <si>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</si>
  <si>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</si>
  <si>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</si>
  <si>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</si>
  <si>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</si>
  <si>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</si>
  <si>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</si>
  <si>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</si>
  <si>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</si>
  <si>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</si>
  <si>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</si>
  <si>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</si>
  <si>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</si>
  <si>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</si>
  <si>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</si>
  <si>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</si>
  <si>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</si>
  <si>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</si>
  <si>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</si>
  <si>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</si>
  <si>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</si>
  <si>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</si>
  <si>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</si>
  <si>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</si>
  <si>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</si>
  <si>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</si>
  <si>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</si>
  <si>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</si>
  <si>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</si>
  <si>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</si>
  <si>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</si>
  <si>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</si>
  <si>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</si>
  <si>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</si>
  <si>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</si>
  <si>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</si>
  <si>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</si>
  <si>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</si>
  <si>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</si>
  <si>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</si>
  <si>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</si>
  <si>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</si>
  <si>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</si>
  <si>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</si>
  <si>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</si>
  <si>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</si>
  <si>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</si>
  <si>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</si>
  <si>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</si>
  <si>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</si>
  <si>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</si>
  <si>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</si>
  <si>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</si>
  <si>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</si>
  <si>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</si>
  <si>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</si>
  <si>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</si>
  <si>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</si>
  <si>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</si>
  <si>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</si>
  <si>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</si>
  <si>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</si>
  <si>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</si>
  <si>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</si>
  <si>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</si>
  <si>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</si>
  <si>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</si>
  <si>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</si>
  <si>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</si>
  <si>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</si>
  <si>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</si>
  <si>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</si>
  <si>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</si>
  <si>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</si>
  <si>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</si>
  <si>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</si>
  <si>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</si>
  <si>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</si>
  <si>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</si>
  <si>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</si>
  <si>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</si>
  <si>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</si>
  <si>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</si>
  <si>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</si>
  <si>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</si>
  <si>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</si>
  <si>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</si>
  <si>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</si>
  <si>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</si>
  <si>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</si>
  <si>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</si>
  <si>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</si>
  <si>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</si>
  <si>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</si>
  <si>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</si>
  <si>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</si>
  <si>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</si>
  <si>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</si>
  <si>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</si>
  <si>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</si>
  <si>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</si>
  <si>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</si>
  <si>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</si>
  <si>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</si>
  <si>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</si>
  <si>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</si>
  <si>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</si>
  <si>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</si>
  <si>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</si>
  <si>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</si>
  <si>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</si>
  <si>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</si>
  <si>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</si>
  <si>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</si>
  <si>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</si>
  <si>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</si>
  <si>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</si>
  <si>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</si>
  <si>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</si>
  <si>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</si>
  <si>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</si>
  <si>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</si>
  <si>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</si>
  <si>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</si>
  <si>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</si>
  <si>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</si>
  <si>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</si>
  <si>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</si>
  <si>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</si>
  <si>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</si>
  <si>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</si>
  <si>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</si>
  <si>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</si>
  <si>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</si>
  <si>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</si>
  <si>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</si>
  <si>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</si>
  <si>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</si>
  <si>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</si>
  <si>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</si>
  <si>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</si>
  <si>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</si>
  <si>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</si>
  <si>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</si>
  <si>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</si>
  <si>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</si>
  <si>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</si>
  <si>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</si>
  <si>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</si>
  <si>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</si>
  <si>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</si>
  <si>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</si>
  <si>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</si>
  <si>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</si>
  <si>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</si>
  <si>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</si>
  <si>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</si>
  <si>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</si>
  <si>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</si>
  <si>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</si>
  <si>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</si>
  <si>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</si>
  <si>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</si>
  <si>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</si>
  <si>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</si>
  <si>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</si>
  <si>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</si>
  <si>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</si>
  <si>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</si>
  <si>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</si>
  <si>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</si>
  <si>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</si>
  <si>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</si>
  <si>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</si>
  <si>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</si>
  <si>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</si>
  <si>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</si>
  <si>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</si>
  <si>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</si>
  <si>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</si>
  <si>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</si>
  <si>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</si>
  <si>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</si>
  <si>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</si>
  <si>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</si>
  <si>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</si>
  <si>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</si>
  <si>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</si>
  <si>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</si>
  <si>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</si>
  <si>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</si>
  <si>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</si>
  <si>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</si>
  <si>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</si>
  <si>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</si>
  <si>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</si>
  <si>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</si>
  <si>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</si>
  <si>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</si>
  <si>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</si>
  <si>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</si>
  <si>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</si>
  <si>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</si>
  <si>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</si>
  <si>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</si>
  <si>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</si>
  <si>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</si>
  <si>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</si>
  <si>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</si>
  <si>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</si>
  <si>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</si>
  <si>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</si>
  <si>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</si>
  <si>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</si>
  <si>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</si>
  <si>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</si>
  <si>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</si>
  <si>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</si>
  <si>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</si>
  <si>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</si>
  <si>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</si>
  <si>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</si>
  <si>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</si>
  <si>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</si>
  <si>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</si>
  <si>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</si>
  <si>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</si>
  <si>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</si>
  <si>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</si>
  <si>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</si>
  <si>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</si>
  <si>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</si>
  <si>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</si>
  <si>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</si>
  <si>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</si>
  <si>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</si>
  <si>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</si>
  <si>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</si>
  <si>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</si>
  <si>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</si>
  <si>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</si>
  <si>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</si>
  <si>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</si>
  <si>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</si>
  <si>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</si>
  <si>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</si>
  <si>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</si>
  <si>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</si>
  <si>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</si>
  <si>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</si>
  <si>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</si>
  <si>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</si>
  <si>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</si>
  <si>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</si>
  <si>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</si>
  <si>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</si>
  <si>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</si>
  <si>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</si>
  <si>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</si>
  <si>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</si>
  <si>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</si>
  <si>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</si>
  <si>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</si>
  <si>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</si>
  <si>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</si>
  <si>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</si>
  <si>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</si>
  <si>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</si>
  <si>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</si>
  <si>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</si>
  <si>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</si>
  <si>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</si>
  <si>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</si>
  <si>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</si>
  <si>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</si>
  <si>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</si>
  <si>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</si>
  <si>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</si>
  <si>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</si>
  <si>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</si>
  <si>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</si>
  <si>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</si>
  <si>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</si>
  <si>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</si>
  <si>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</si>
  <si>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</si>
  <si>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</si>
  <si>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</si>
  <si>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</si>
  <si>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</si>
  <si>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</si>
  <si>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</si>
  <si>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</si>
  <si>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</si>
  <si>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</si>
  <si>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</si>
  <si>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</si>
  <si>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</si>
  <si>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</si>
  <si>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</si>
  <si>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</si>
  <si>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</si>
  <si>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</si>
  <si>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</si>
  <si>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</si>
  <si>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</si>
  <si>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</si>
  <si>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</si>
  <si>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</si>
  <si>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</si>
  <si>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</si>
  <si>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</si>
  <si>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</si>
  <si>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</si>
  <si>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</si>
  <si>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</si>
  <si>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</si>
  <si>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</si>
  <si>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</si>
  <si>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</si>
  <si>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</si>
  <si>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</si>
  <si>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</si>
  <si>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</si>
  <si>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</si>
  <si>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</si>
  <si>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</si>
  <si>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</si>
  <si>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</si>
  <si>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</si>
  <si>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</si>
  <si>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</si>
  <si>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</si>
  <si>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</si>
  <si>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</si>
  <si>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</si>
  <si>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</si>
  <si>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</si>
  <si>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</si>
  <si>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</si>
  <si>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</si>
  <si>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</si>
  <si>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</si>
  <si>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</si>
  <si>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</si>
  <si>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</si>
  <si>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</si>
  <si>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</si>
  <si>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</si>
  <si>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</si>
  <si>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</si>
  <si>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</si>
  <si>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</si>
  <si>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</si>
  <si>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</si>
  <si>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</si>
  <si>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</si>
  <si>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</si>
  <si>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</si>
  <si>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</si>
  <si>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</si>
  <si>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</si>
  <si>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</si>
  <si>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</si>
  <si>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</si>
  <si>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</si>
  <si>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</si>
  <si>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</si>
  <si>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</si>
  <si>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</si>
  <si>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</si>
  <si>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</si>
  <si>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</si>
  <si>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</si>
  <si>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</si>
  <si>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</si>
  <si>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</si>
  <si>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</si>
  <si>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</si>
  <si>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</si>
  <si>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</si>
  <si>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</si>
  <si>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</si>
  <si>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</si>
  <si>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</si>
  <si>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</si>
  <si>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</si>
  <si>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</si>
  <si>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</si>
  <si>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</si>
  <si>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</si>
  <si>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</si>
  <si>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</si>
  <si>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</si>
  <si>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</si>
  <si>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</si>
  <si>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</si>
  <si>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</si>
  <si>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</si>
  <si>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</si>
  <si>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</si>
  <si>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</si>
  <si>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</si>
  <si>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</si>
  <si>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</si>
  <si>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</si>
  <si>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</si>
  <si>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</si>
  <si>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</si>
  <si>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</si>
  <si>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</si>
  <si>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</si>
  <si>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</si>
  <si>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</si>
  <si>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</si>
  <si>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</si>
  <si>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</si>
  <si>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</si>
  <si>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</si>
  <si>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</si>
  <si>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</si>
  <si>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</si>
  <si>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</si>
  <si>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</si>
  <si>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</si>
  <si>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</si>
  <si>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</si>
  <si>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</si>
  <si>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</si>
  <si>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</si>
  <si>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</si>
  <si>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</si>
  <si>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</si>
  <si>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</si>
  <si>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</si>
  <si>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</si>
  <si>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</si>
  <si>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</si>
  <si>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</si>
  <si>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</si>
  <si>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</si>
  <si>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</si>
  <si>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</si>
  <si>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</si>
  <si>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</si>
  <si>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</si>
  <si>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</si>
  <si>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</si>
  <si>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</si>
  <si>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</si>
  <si>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</si>
  <si>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</si>
  <si>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</si>
  <si>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</si>
  <si>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</si>
  <si>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</si>
  <si>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</si>
  <si>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</si>
  <si>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</si>
  <si>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</si>
  <si>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</si>
  <si>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</si>
  <si>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</si>
  <si>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</si>
  <si>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</si>
  <si>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</si>
  <si>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</si>
  <si>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</si>
  <si>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</si>
  <si>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</si>
  <si>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</si>
  <si>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</si>
  <si>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</si>
  <si>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</si>
  <si>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</si>
  <si>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</si>
  <si>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</si>
  <si>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</si>
  <si>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</si>
  <si>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</si>
  <si>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</si>
  <si>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</si>
  <si>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</si>
  <si>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</si>
  <si>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</si>
  <si>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</si>
  <si>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</si>
  <si>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</si>
  <si>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</si>
  <si>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</si>
  <si>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</si>
  <si>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</si>
  <si>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</si>
  <si>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</si>
  <si>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</si>
  <si>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</si>
  <si>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</si>
  <si>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</si>
  <si>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</si>
  <si>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</si>
  <si>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</si>
  <si>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</si>
  <si>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</si>
  <si>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</si>
  <si>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</si>
  <si>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</si>
  <si>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</si>
  <si>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</si>
  <si>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</si>
  <si>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</si>
  <si>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</si>
  <si>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</si>
  <si>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</si>
  <si>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</si>
  <si>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</si>
  <si>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</si>
  <si>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</si>
  <si>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</si>
  <si>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</si>
  <si>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</si>
  <si>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</si>
  <si>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</si>
  <si>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</si>
  <si>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</si>
  <si>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</si>
  <si>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</si>
  <si>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</si>
  <si>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</si>
  <si>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</si>
  <si>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</si>
  <si>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</si>
  <si>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</si>
  <si>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</si>
  <si>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</si>
  <si>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</si>
  <si>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</si>
  <si>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</si>
  <si>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</si>
  <si>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</si>
  <si>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</si>
  <si>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</si>
  <si>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</si>
  <si>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</si>
  <si>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</si>
  <si>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</si>
  <si>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</si>
  <si>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</si>
  <si>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</si>
  <si>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</si>
  <si>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</si>
  <si>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</si>
  <si>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</si>
  <si>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</si>
  <si>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</si>
  <si>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</si>
  <si>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</si>
  <si>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</si>
  <si>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</si>
  <si>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</si>
  <si>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</si>
  <si>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</si>
  <si>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</si>
  <si>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</si>
  <si>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</si>
  <si>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</si>
  <si>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</si>
  <si>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</si>
  <si>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</si>
  <si>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</si>
  <si>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</si>
  <si>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</si>
  <si>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</si>
  <si>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</si>
  <si>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</si>
  <si>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</si>
  <si>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</si>
  <si>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</si>
  <si>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</si>
  <si>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</si>
  <si>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</si>
  <si>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</si>
  <si>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</si>
  <si>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</si>
  <si>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</si>
  <si>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</si>
  <si>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</si>
  <si>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</si>
  <si>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</si>
  <si>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</si>
  <si>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</si>
  <si>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</si>
  <si>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</si>
  <si>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</si>
  <si>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</si>
  <si>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</si>
  <si>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</si>
  <si>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</si>
  <si>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</si>
  <si>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</si>
  <si>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</si>
  <si>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</si>
  <si>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</si>
  <si>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</si>
  <si>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</si>
  <si>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</si>
  <si>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</si>
  <si>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</si>
  <si>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</si>
  <si>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</si>
  <si>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</si>
  <si>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</si>
  <si>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</si>
  <si>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</si>
  <si>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</si>
  <si>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</si>
  <si>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</si>
  <si>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</si>
  <si>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</si>
  <si>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</si>
  <si>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</si>
  <si>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</si>
  <si>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</si>
  <si>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</si>
  <si>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</si>
  <si>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</si>
  <si>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</si>
  <si>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</si>
  <si>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</si>
  <si>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</si>
  <si>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</si>
  <si>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</si>
  <si>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</si>
  <si>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</si>
  <si>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</si>
  <si>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</si>
  <si>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</si>
  <si>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</si>
  <si>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</si>
  <si>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</si>
  <si>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</si>
  <si>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</si>
  <si>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</si>
  <si>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</si>
  <si>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</si>
  <si>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</si>
  <si>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</si>
  <si>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</si>
  <si>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</si>
  <si>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</si>
  <si>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</si>
  <si>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</si>
  <si>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</si>
  <si>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</si>
  <si>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</si>
  <si>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</si>
  <si>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</si>
  <si>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</si>
  <si>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</si>
  <si>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</si>
  <si>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</si>
  <si>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</si>
  <si>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</si>
  <si>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</si>
  <si>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</si>
  <si>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</si>
  <si>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</si>
  <si>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</si>
  <si>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</si>
  <si>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</si>
  <si>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</si>
  <si>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</si>
  <si>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</si>
  <si>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</si>
  <si>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</si>
  <si>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</si>
  <si>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</si>
  <si>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</si>
  <si>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</si>
  <si>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</si>
  <si>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</si>
  <si>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</si>
  <si>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</si>
  <si>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</si>
  <si>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</si>
  <si>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</si>
  <si>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</si>
  <si>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</si>
  <si>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</si>
  <si>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</si>
  <si>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</si>
  <si>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</si>
  <si>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</si>
  <si>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</si>
  <si>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</si>
  <si>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</si>
  <si>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</si>
  <si>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</si>
  <si>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</si>
  <si>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</si>
  <si>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</si>
  <si>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</si>
  <si>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</si>
  <si>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</si>
  <si>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</si>
  <si>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</si>
  <si>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</si>
  <si>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</si>
  <si>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</si>
  <si>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</si>
  <si>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</si>
  <si>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</si>
  <si>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</si>
  <si>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</si>
  <si>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</si>
  <si>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</si>
  <si>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</si>
  <si>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</si>
  <si>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</si>
  <si>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</si>
  <si>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</si>
  <si>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</si>
  <si>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</si>
  <si>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</si>
  <si>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</si>
  <si>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</si>
  <si>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</si>
  <si>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</si>
  <si>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</si>
  <si>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</si>
  <si>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</si>
  <si>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</si>
  <si>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</si>
  <si>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</si>
  <si>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</si>
  <si>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</si>
  <si>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</si>
  <si>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</si>
  <si>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</si>
  <si>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</si>
  <si>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</si>
  <si>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</si>
  <si>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</si>
  <si>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</si>
  <si>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</si>
  <si>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</si>
  <si>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</si>
  <si>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</si>
  <si>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</si>
  <si>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</si>
  <si>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</si>
  <si>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</si>
  <si>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</si>
  <si>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</si>
  <si>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</si>
  <si>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</si>
  <si>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</si>
  <si>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</si>
  <si>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</si>
  <si>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</si>
  <si>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</si>
  <si>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</si>
  <si>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</si>
  <si>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</si>
  <si>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</si>
  <si>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</si>
  <si>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</si>
  <si>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</si>
  <si>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</si>
  <si>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</si>
  <si>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</si>
  <si>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</si>
  <si>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</si>
  <si>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</si>
  <si>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</si>
  <si>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</si>
  <si>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</si>
  <si>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</si>
  <si>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</si>
  <si>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</si>
  <si>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</si>
  <si>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</si>
  <si>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</si>
  <si>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</si>
  <si>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</si>
  <si>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</si>
  <si>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</si>
  <si>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</si>
  <si>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</si>
  <si>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</si>
  <si>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</si>
  <si>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</si>
  <si>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</si>
  <si>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</si>
  <si>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</si>
  <si>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</si>
  <si>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</si>
  <si>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</si>
  <si>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</si>
  <si>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</si>
  <si>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</si>
  <si>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</si>
  <si>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</si>
  <si>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</si>
  <si>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</si>
  <si>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</si>
  <si>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</si>
  <si>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</si>
  <si>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</si>
  <si>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</si>
  <si>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</si>
  <si>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</si>
  <si>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</si>
  <si>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</si>
  <si>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</si>
  <si>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</si>
  <si>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</si>
  <si>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</si>
  <si>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</si>
  <si>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</si>
  <si>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</si>
  <si>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</si>
  <si>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</si>
  <si>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</si>
  <si>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</si>
  <si>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</si>
  <si>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</si>
  <si>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</si>
  <si>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</si>
  <si>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</si>
  <si>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</si>
  <si>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</si>
  <si>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</si>
  <si>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</si>
  <si>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</si>
  <si>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</si>
  <si>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</si>
  <si>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</si>
  <si>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</si>
  <si>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</si>
  <si>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</si>
  <si>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</si>
  <si>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</si>
  <si>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</si>
  <si>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</si>
  <si>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</si>
  <si>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</si>
  <si>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</si>
  <si>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</si>
  <si>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</si>
  <si>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</si>
  <si>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</si>
  <si>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</si>
  <si>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</si>
  <si>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</si>
  <si>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</si>
  <si>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</si>
  <si>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</si>
  <si>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</si>
  <si>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</si>
  <si>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</si>
  <si>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</si>
  <si>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</si>
  <si>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</si>
  <si>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</si>
  <si>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</si>
  <si>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</si>
  <si>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</si>
  <si>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</si>
  <si>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</si>
  <si>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</si>
  <si>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</si>
  <si>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</si>
  <si>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</si>
  <si>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</si>
  <si>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</si>
  <si>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</si>
  <si>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</si>
  <si>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</si>
  <si>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</si>
  <si>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</si>
  <si>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</si>
  <si>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</si>
  <si>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</si>
  <si>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</si>
  <si>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</si>
  <si>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</si>
  <si>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</si>
  <si>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</si>
  <si>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</si>
  <si>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</si>
  <si>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</si>
  <si>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</si>
  <si>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</si>
  <si>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</si>
  <si>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</si>
  <si>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</si>
  <si>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</si>
  <si>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</si>
  <si>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</si>
  <si>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</si>
  <si>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</si>
  <si>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</si>
  <si>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</si>
  <si>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</si>
  <si>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</si>
  <si>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</si>
  <si>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</si>
  <si>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</si>
  <si>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</si>
  <si>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</si>
  <si>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</si>
  <si>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</si>
  <si>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</si>
  <si>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</si>
  <si>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</si>
  <si>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</si>
  <si>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</si>
  <si>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</si>
  <si>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</si>
  <si>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</si>
  <si>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</si>
  <si>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</si>
  <si>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</si>
  <si>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</si>
  <si>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</si>
  <si>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</si>
  <si>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</si>
  <si>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</si>
  <si>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</si>
  <si>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</si>
  <si>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</si>
  <si>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</si>
  <si>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</si>
  <si>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</si>
  <si>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</si>
  <si>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</si>
  <si>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</si>
  <si>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</si>
  <si>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</si>
  <si>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</si>
  <si>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</si>
  <si>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</si>
  <si>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</si>
  <si>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</si>
  <si>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</si>
  <si>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</si>
  <si>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</si>
  <si>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</si>
  <si>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</si>
  <si>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</si>
  <si>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</si>
  <si>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</si>
  <si>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</si>
  <si>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</si>
  <si>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</si>
  <si>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</si>
  <si>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</si>
  <si>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</si>
  <si>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</si>
  <si>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</si>
  <si>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</si>
  <si>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</si>
  <si>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</si>
  <si>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</si>
  <si>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</si>
  <si>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</si>
  <si>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</si>
  <si>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</si>
  <si>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</si>
  <si>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</si>
  <si>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</si>
  <si>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</si>
  <si>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</si>
  <si>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</si>
  <si>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</si>
  <si>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</si>
  <si>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</si>
  <si>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</si>
  <si>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</si>
  <si>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</si>
  <si>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</si>
  <si>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</si>
  <si>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</si>
  <si>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</si>
  <si>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</si>
  <si>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</si>
  <si>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</si>
  <si>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</si>
  <si>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</si>
  <si>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</si>
  <si>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</si>
  <si>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</si>
  <si>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</si>
  <si>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</si>
  <si>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</si>
  <si>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</si>
  <si>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</si>
  <si>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</si>
  <si>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</si>
  <si>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</si>
  <si>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</si>
  <si>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</si>
  <si>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</si>
  <si>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</si>
  <si>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</si>
  <si>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</si>
  <si>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</si>
  <si>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</si>
  <si>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</si>
  <si>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</si>
  <si>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</si>
  <si>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</si>
  <si>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</si>
  <si>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</si>
  <si>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</si>
  <si>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</si>
  <si>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</si>
  <si>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</si>
  <si>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</si>
  <si>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</si>
  <si>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</si>
  <si>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</si>
  <si>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</si>
  <si>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</si>
  <si>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</si>
  <si>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</si>
  <si>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</si>
  <si>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</si>
  <si>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</si>
  <si>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</si>
  <si>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</si>
  <si>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</si>
  <si>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</si>
  <si>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</si>
  <si>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</si>
  <si>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</si>
  <si>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</si>
  <si>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</si>
  <si>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</si>
  <si>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</si>
  <si>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</si>
  <si>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</si>
  <si>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</si>
  <si>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</si>
  <si>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</si>
  <si>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</si>
  <si>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</si>
  <si>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</si>
  <si>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</si>
  <si>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</si>
  <si>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</si>
  <si>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</si>
  <si>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</si>
  <si>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</si>
  <si>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</si>
  <si>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</si>
  <si>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</si>
  <si>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</si>
  <si>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</si>
  <si>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</si>
  <si>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</si>
  <si>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</si>
  <si>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</si>
  <si>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</si>
  <si>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</si>
  <si>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</si>
  <si>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</si>
  <si>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</si>
  <si>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</si>
  <si>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</si>
  <si>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</si>
  <si>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</si>
  <si>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</si>
  <si>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</si>
  <si>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</si>
  <si>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</si>
  <si>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</si>
  <si>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</si>
  <si>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</si>
  <si>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</si>
  <si>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</si>
  <si>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</si>
  <si>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</si>
  <si>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</si>
  <si>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</si>
  <si>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</si>
  <si>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</si>
  <si>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</si>
  <si>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</si>
  <si>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</si>
  <si>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</si>
  <si>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</si>
  <si>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</si>
  <si>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</si>
  <si>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</si>
  <si>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</si>
  <si>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</si>
  <si>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</si>
  <si>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</si>
  <si>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</si>
  <si>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</si>
  <si>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</si>
  <si>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</si>
  <si>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</si>
  <si>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</si>
  <si>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</si>
  <si>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</si>
  <si>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</si>
  <si>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</si>
  <si>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</si>
  <si>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</si>
  <si>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</si>
  <si>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</si>
  <si>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</si>
  <si>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</si>
  <si>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</si>
  <si>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</si>
  <si>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</si>
  <si>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</si>
  <si>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</si>
  <si>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</si>
  <si>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</si>
  <si>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</si>
  <si>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</si>
  <si>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</si>
  <si>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</si>
  <si>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</si>
  <si>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</si>
  <si>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</si>
  <si>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</si>
  <si>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</si>
  <si>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</si>
  <si>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</si>
  <si>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</si>
  <si>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</si>
  <si>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</si>
  <si>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</si>
  <si>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</si>
  <si>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</si>
  <si>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</si>
  <si>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</si>
  <si>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</si>
  <si>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</si>
  <si>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</si>
  <si>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</si>
  <si>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</si>
  <si>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</si>
  <si>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</si>
  <si>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</si>
  <si>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</si>
  <si>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</si>
  <si>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</si>
  <si>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</si>
  <si>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</si>
  <si>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</si>
  <si>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</si>
  <si>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</si>
  <si>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</si>
  <si>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</si>
  <si>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</si>
  <si>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</si>
  <si>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</si>
  <si>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</si>
  <si>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</si>
  <si>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</si>
  <si>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</si>
  <si>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</si>
  <si>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</si>
  <si>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</si>
  <si>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</si>
  <si>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</si>
  <si>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</si>
  <si>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</si>
  <si>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</si>
  <si>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</si>
  <si>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</si>
  <si>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</si>
  <si>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</si>
  <si>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</si>
  <si>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</si>
  <si>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</si>
  <si>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</si>
  <si>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</si>
  <si>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</si>
  <si>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</si>
  <si>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</si>
  <si>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</si>
  <si>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</si>
  <si>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</si>
  <si>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</si>
  <si>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</si>
  <si>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</si>
  <si>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</si>
  <si>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</si>
  <si>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</si>
  <si>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</si>
  <si>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</si>
  <si>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</si>
  <si>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</si>
  <si>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</si>
  <si>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</si>
  <si>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</si>
  <si>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</si>
  <si>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</si>
  <si>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</si>
  <si>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</si>
  <si>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</si>
  <si>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</si>
  <si>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</si>
  <si>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</si>
  <si>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</si>
  <si>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</si>
  <si>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</si>
  <si>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</si>
  <si>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</si>
  <si>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</si>
  <si>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</si>
  <si>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</si>
  <si>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</si>
  <si>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</si>
  <si>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</si>
  <si>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</si>
  <si>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</si>
  <si>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</si>
  <si>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</si>
  <si>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</si>
  <si>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</si>
  <si>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</si>
  <si>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</si>
  <si>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</si>
  <si>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</si>
  <si>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</si>
  <si>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</si>
  <si>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</si>
  <si>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</si>
  <si>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</si>
  <si>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</si>
  <si>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</si>
  <si>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</si>
  <si>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</si>
  <si>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</si>
  <si>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</si>
  <si>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</si>
  <si>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</si>
  <si>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</si>
  <si>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</si>
  <si>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</si>
  <si>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</si>
  <si>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</si>
  <si>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</si>
  <si>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</si>
  <si>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</si>
  <si>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</si>
  <si>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</si>
  <si>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</si>
  <si>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</si>
  <si>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</si>
  <si>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</si>
  <si>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</si>
  <si>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</si>
  <si>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</si>
  <si>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</si>
  <si>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</si>
  <si>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</si>
  <si>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</si>
  <si>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</si>
  <si>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</si>
  <si>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</si>
  <si>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</si>
  <si>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</si>
  <si>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</si>
  <si>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</si>
  <si>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</si>
  <si>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</si>
  <si>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</si>
  <si>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</si>
  <si>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</si>
  <si>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</si>
  <si>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</si>
  <si>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</si>
  <si>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</si>
  <si>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</si>
  <si>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</si>
  <si>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</si>
  <si>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</si>
  <si>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</si>
  <si>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</si>
  <si>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</si>
  <si>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</si>
  <si>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</si>
  <si>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</si>
  <si>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</si>
  <si>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</si>
  <si>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</si>
  <si>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</si>
  <si>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</si>
  <si>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</si>
  <si>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</si>
  <si>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</si>
  <si>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</si>
  <si>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</si>
  <si>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</si>
  <si>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</si>
  <si>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</si>
  <si>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</si>
  <si>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</si>
  <si>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</si>
  <si>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</si>
  <si>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</si>
  <si>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</si>
  <si>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</si>
  <si>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</si>
  <si>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</si>
  <si>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</si>
  <si>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</si>
  <si>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</si>
  <si>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</si>
  <si>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</si>
  <si>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</si>
  <si>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</si>
  <si>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</si>
  <si>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</si>
  <si>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</si>
  <si>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</si>
  <si>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</si>
  <si>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</si>
  <si>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</si>
  <si>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</si>
  <si>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</si>
  <si>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</si>
  <si>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</si>
  <si>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</si>
  <si>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</si>
  <si>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</si>
  <si>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</si>
  <si>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</si>
  <si>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</si>
  <si>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</si>
  <si>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</si>
  <si>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</si>
  <si>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</si>
  <si>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</si>
  <si>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</si>
  <si>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</si>
  <si>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</si>
  <si>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</si>
  <si>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</si>
  <si>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</si>
  <si>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</si>
  <si>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</si>
  <si>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</si>
  <si>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</si>
  <si>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</si>
  <si>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</si>
  <si>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</si>
  <si>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</si>
  <si>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</si>
  <si>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</si>
  <si>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</si>
  <si>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</si>
  <si>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</si>
  <si>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</si>
  <si>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</si>
  <si>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</si>
  <si>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</si>
  <si>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</si>
  <si>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</si>
  <si>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</si>
  <si>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</si>
  <si>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</si>
  <si>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</si>
  <si>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</si>
  <si>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</si>
  <si>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</si>
  <si>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</si>
  <si>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</si>
  <si>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</si>
  <si>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</si>
  <si>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</si>
  <si>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</si>
  <si>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</si>
  <si>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</si>
  <si>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</si>
  <si>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</si>
  <si>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</si>
  <si>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</si>
  <si>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</si>
  <si>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</si>
  <si>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</si>
  <si>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</si>
  <si>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</si>
  <si>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</si>
  <si>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</si>
  <si>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</si>
  <si>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</si>
  <si>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</si>
  <si>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</si>
  <si>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</si>
  <si>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</si>
  <si>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</si>
  <si>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</si>
  <si>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</si>
  <si>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</si>
  <si>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</si>
  <si>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</si>
  <si>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</si>
  <si>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</si>
  <si>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</si>
  <si>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</si>
  <si>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</si>
  <si>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</si>
  <si>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</si>
  <si>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</si>
  <si>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</si>
  <si>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</si>
  <si>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</si>
  <si>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</si>
  <si>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</si>
  <si>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</si>
  <si>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</si>
  <si>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</si>
  <si>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</si>
  <si>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</si>
  <si>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</si>
  <si>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</si>
  <si>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</si>
  <si>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</si>
  <si>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</si>
  <si>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</si>
  <si>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</si>
  <si>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</si>
  <si>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</si>
  <si>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</si>
  <si>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</si>
  <si>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</si>
  <si>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</si>
  <si>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</si>
  <si>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</si>
  <si>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</si>
  <si>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</si>
  <si>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</si>
  <si>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</si>
  <si>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</si>
  <si>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</si>
  <si>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</si>
  <si>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</si>
  <si>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</si>
  <si>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</si>
  <si>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</si>
  <si>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</si>
  <si>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</si>
  <si>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</si>
  <si>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</si>
  <si>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</si>
  <si>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</si>
  <si>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</si>
  <si>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</si>
  <si>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</si>
  <si>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</si>
  <si>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</si>
  <si>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</si>
  <si>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</si>
  <si>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</si>
  <si>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</si>
  <si>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</si>
  <si>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</si>
  <si>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</si>
  <si>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</si>
  <si>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</si>
  <si>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</si>
  <si>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</si>
  <si>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</si>
  <si>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</si>
  <si>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</si>
  <si>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</si>
  <si>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</si>
  <si>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</si>
  <si>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</si>
  <si>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</si>
  <si>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</si>
  <si>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</si>
  <si>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</si>
  <si>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</si>
  <si>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</si>
  <si>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</si>
  <si>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</si>
  <si>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</si>
  <si>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</si>
  <si>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</si>
  <si>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</si>
  <si>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</si>
  <si>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</si>
  <si>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</si>
  <si>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</si>
  <si>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</si>
  <si>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</si>
  <si>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</si>
  <si>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</si>
  <si>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</si>
  <si>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</si>
  <si>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</si>
  <si>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</si>
  <si>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</si>
  <si>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</si>
  <si>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</si>
  <si>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</si>
  <si>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</si>
  <si>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</si>
  <si>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</si>
  <si>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</si>
  <si>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</si>
  <si>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</si>
  <si>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</si>
  <si>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</si>
  <si>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</si>
  <si>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</si>
  <si>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</si>
  <si>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</si>
  <si>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</si>
  <si>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</si>
  <si>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</si>
  <si>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</si>
  <si>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</si>
  <si>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</si>
  <si>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</si>
  <si>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</si>
  <si>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</si>
  <si>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</si>
  <si>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</si>
  <si>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</si>
  <si>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</si>
  <si>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</si>
  <si>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</si>
  <si>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</si>
  <si>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</si>
  <si>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</si>
  <si>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</si>
  <si>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</si>
  <si>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</si>
  <si>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</si>
  <si>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</si>
  <si>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</si>
  <si>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</si>
  <si>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</si>
  <si>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</si>
  <si>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</si>
  <si>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</si>
  <si>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</si>
  <si>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</si>
  <si>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</si>
  <si>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</si>
  <si>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</si>
  <si>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</si>
  <si>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</si>
  <si>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</si>
  <si>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</si>
  <si>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</si>
  <si>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</si>
  <si>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</si>
  <si>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</si>
  <si>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</si>
  <si>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</si>
  <si>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</si>
  <si>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</si>
  <si>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</si>
  <si>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</si>
  <si>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</si>
  <si>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</si>
  <si>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</si>
  <si>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</si>
  <si>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</si>
  <si>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</si>
  <si>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</si>
  <si>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</si>
  <si>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</si>
  <si>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</si>
  <si>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</si>
  <si>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</si>
  <si>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</si>
  <si>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</si>
  <si>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</si>
  <si>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</si>
  <si>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</si>
  <si>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</si>
  <si>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</si>
  <si>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</si>
  <si>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</si>
  <si>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</si>
  <si>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</si>
  <si>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</si>
  <si>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</si>
  <si>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</si>
  <si>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</si>
  <si>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</si>
  <si>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</si>
  <si>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</si>
  <si>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</si>
  <si>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</si>
  <si>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</si>
  <si>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</si>
  <si>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</si>
  <si>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</si>
  <si>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</si>
  <si>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</si>
  <si>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</si>
  <si>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</si>
  <si>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</si>
  <si>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</si>
  <si>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</si>
  <si>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</si>
  <si>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</si>
  <si>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</si>
  <si>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</si>
  <si>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</si>
  <si>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</si>
  <si>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</si>
  <si>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</si>
  <si>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</si>
  <si>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</si>
  <si>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</si>
  <si>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</si>
  <si>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</si>
  <si>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</si>
  <si>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</si>
  <si>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</si>
  <si>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</si>
  <si>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</si>
  <si>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</si>
  <si>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</si>
  <si>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</si>
  <si>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</si>
  <si>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</si>
  <si>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</si>
  <si>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</si>
  <si>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</si>
  <si>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</si>
  <si>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</si>
  <si>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</si>
  <si>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</si>
  <si>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</si>
  <si>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</si>
  <si>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</si>
  <si>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</si>
  <si>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</si>
  <si>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</si>
  <si>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</si>
  <si>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</si>
  <si>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</si>
  <si>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</si>
  <si>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</si>
  <si>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</si>
  <si>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</si>
  <si>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</si>
  <si>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</si>
  <si>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</si>
  <si>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</si>
  <si>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</si>
  <si>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</si>
  <si>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</si>
  <si>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</si>
  <si>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</si>
  <si>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</si>
  <si>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</si>
  <si>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</si>
  <si>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</si>
  <si>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</si>
  <si>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</si>
  <si>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</si>
  <si>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</si>
  <si>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</si>
  <si>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</si>
  <si>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</si>
  <si>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</si>
  <si>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</si>
  <si>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</si>
  <si>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</si>
  <si>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</si>
  <si>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</si>
  <si>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</si>
  <si>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</si>
  <si>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</si>
  <si>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</si>
  <si>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</si>
  <si>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</si>
  <si>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</si>
  <si>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</si>
  <si>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</si>
  <si>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</si>
  <si>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</si>
  <si>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</si>
  <si>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</si>
  <si>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</si>
  <si>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</si>
  <si>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</si>
  <si>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</si>
  <si>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</si>
  <si>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</si>
  <si>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</si>
  <si>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</si>
  <si>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</si>
  <si>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</si>
  <si>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</si>
  <si>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</si>
  <si>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</si>
  <si>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</si>
  <si>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</si>
  <si>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</si>
  <si>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</si>
  <si>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</si>
  <si>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</si>
  <si>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</si>
  <si>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</si>
  <si>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</si>
  <si>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</si>
  <si>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</si>
  <si>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</si>
  <si>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</si>
  <si>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</si>
  <si>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</si>
  <si>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</si>
  <si>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</si>
  <si>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</si>
  <si>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</si>
  <si>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</si>
  <si>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</si>
  <si>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</si>
  <si>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</si>
  <si>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</si>
  <si>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</si>
  <si>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</si>
  <si>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</si>
  <si>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</si>
  <si>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</si>
  <si>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</si>
  <si>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</si>
  <si>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</si>
  <si>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</si>
  <si>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</si>
  <si>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</si>
  <si>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</si>
  <si>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</si>
  <si>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</si>
  <si>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</si>
  <si>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</si>
  <si>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</si>
  <si>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</si>
  <si>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</si>
  <si>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</si>
  <si>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</si>
  <si>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</si>
  <si>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</si>
  <si>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</si>
  <si>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</si>
  <si>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</si>
  <si>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</si>
  <si>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</si>
  <si>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</si>
  <si>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</si>
  <si>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</si>
  <si>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</si>
  <si>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</si>
  <si>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</si>
  <si>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</si>
  <si>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</si>
  <si>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</si>
  <si>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</si>
  <si>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</si>
  <si>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</si>
  <si>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</si>
  <si>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</si>
  <si>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</si>
  <si>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</si>
  <si>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</si>
  <si>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</si>
  <si>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</si>
  <si>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</si>
  <si>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</si>
  <si>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</si>
  <si>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</si>
  <si>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</si>
  <si>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</si>
  <si>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</si>
  <si>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</si>
  <si>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</si>
  <si>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</si>
  <si>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</si>
  <si>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</si>
  <si>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</si>
  <si>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</si>
  <si>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</si>
  <si>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</si>
  <si>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</si>
  <si>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</si>
  <si>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</si>
  <si>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</si>
  <si>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</si>
  <si>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</si>
  <si>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</si>
  <si>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</si>
  <si>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</si>
  <si>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</si>
  <si>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</si>
  <si>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</si>
  <si>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</si>
  <si>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</si>
  <si>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</si>
  <si>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</si>
  <si>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</si>
  <si>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</si>
  <si>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</si>
  <si>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</si>
  <si>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</si>
  <si>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</si>
  <si>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</si>
  <si>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</si>
  <si>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</si>
  <si>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</si>
  <si>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</si>
  <si>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</si>
  <si>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</si>
  <si>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</si>
  <si>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</si>
  <si>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</si>
  <si>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</si>
  <si>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</si>
  <si>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</si>
  <si>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</si>
  <si>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</si>
  <si>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</si>
  <si>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</si>
  <si>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</si>
  <si>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</si>
  <si>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</si>
  <si>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</si>
  <si>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</si>
  <si>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</si>
  <si>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</si>
  <si>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</si>
  <si>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</si>
  <si>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</si>
  <si>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</si>
  <si>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</si>
  <si>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</si>
  <si>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</si>
  <si>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</si>
  <si>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</si>
  <si>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</si>
  <si>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</si>
  <si>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</si>
  <si>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</si>
  <si>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</si>
  <si>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</si>
  <si>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</si>
  <si>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</si>
  <si>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</si>
  <si>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</si>
  <si>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</si>
  <si>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</si>
  <si>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</si>
  <si>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</si>
  <si>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</si>
  <si>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</si>
  <si>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</si>
  <si>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</si>
  <si>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</si>
  <si>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</si>
  <si>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</si>
  <si>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</si>
  <si>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</si>
  <si>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</si>
  <si>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</si>
  <si>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</si>
  <si>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</si>
  <si>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</si>
  <si>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</si>
  <si>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</si>
  <si>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</si>
  <si>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</si>
  <si>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</si>
  <si>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</si>
  <si>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</si>
  <si>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</si>
  <si>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</si>
  <si>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</si>
  <si>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</si>
  <si>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</si>
  <si>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</si>
  <si>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</si>
  <si>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</si>
  <si>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</si>
  <si>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</si>
  <si>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</si>
  <si>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</si>
  <si>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</si>
  <si>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</si>
  <si>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</si>
  <si>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</si>
  <si>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</si>
  <si>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</si>
  <si>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</si>
  <si>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</si>
  <si>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</si>
  <si>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</si>
  <si>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</si>
  <si>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</si>
  <si>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</si>
  <si>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</si>
  <si>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</si>
  <si>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</si>
  <si>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</si>
  <si>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</si>
  <si>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</si>
  <si>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</si>
  <si>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</si>
  <si>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</si>
  <si>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</si>
  <si>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</si>
  <si>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</si>
  <si>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</si>
  <si>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</si>
  <si>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</si>
  <si>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</si>
  <si>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</si>
  <si>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</si>
  <si>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</si>
  <si>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</si>
  <si>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</si>
  <si>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</si>
  <si>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</si>
  <si>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</si>
  <si>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</si>
  <si>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</si>
  <si>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</si>
  <si>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</si>
  <si>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</si>
  <si>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</si>
  <si>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</si>
  <si>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</si>
  <si>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</si>
  <si>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</si>
  <si>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</si>
  <si>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</si>
  <si>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</si>
  <si>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</si>
  <si>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</si>
  <si>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</si>
  <si>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</si>
  <si>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</si>
  <si>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</si>
  <si>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</si>
  <si>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</si>
  <si>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</si>
  <si>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</si>
  <si>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</si>
  <si>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</si>
  <si>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</si>
  <si>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</si>
  <si>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</si>
  <si>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</si>
  <si>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</si>
  <si>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</si>
  <si>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</si>
  <si>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</si>
  <si>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</si>
  <si>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</si>
  <si>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</si>
  <si>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</si>
  <si>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</si>
  <si>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</si>
  <si>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</si>
  <si>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</si>
  <si>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</si>
  <si>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</si>
  <si>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</si>
  <si>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</si>
  <si>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</si>
  <si>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</si>
  <si>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</si>
  <si>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</si>
  <si>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</si>
  <si>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</si>
  <si>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</si>
  <si>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</si>
  <si>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</si>
  <si>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</si>
  <si>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</si>
  <si>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</si>
  <si>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</si>
  <si>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</si>
  <si>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</si>
  <si>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</si>
  <si>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</si>
  <si>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</si>
  <si>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</si>
  <si>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</si>
  <si>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</si>
  <si>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</si>
  <si>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</si>
  <si>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</si>
  <si>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</si>
  <si>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</si>
  <si>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</si>
  <si>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</si>
  <si>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</si>
  <si>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</si>
  <si>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</si>
  <si>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</si>
  <si>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</si>
  <si>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</si>
  <si>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</si>
  <si>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</si>
  <si>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</si>
  <si>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</si>
  <si>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</si>
  <si>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</si>
  <si>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</si>
  <si>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</si>
  <si>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</si>
  <si>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</si>
  <si>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</si>
  <si>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</si>
  <si>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</si>
  <si>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</si>
  <si>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</si>
  <si>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</si>
  <si>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</si>
  <si>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</si>
  <si>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</si>
  <si>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</si>
  <si>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</si>
  <si>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</si>
  <si>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</si>
  <si>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</si>
  <si>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</si>
  <si>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</si>
  <si>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</si>
  <si>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</si>
  <si>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</si>
  <si>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</si>
  <si>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</si>
  <si>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</si>
  <si>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</si>
  <si>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</si>
  <si>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</si>
  <si>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</si>
  <si>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</si>
  <si>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</si>
  <si>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</si>
  <si>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</si>
  <si>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</si>
  <si>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</si>
  <si>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</si>
  <si>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</si>
  <si>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</si>
  <si>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</si>
  <si>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</si>
  <si>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</si>
  <si>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</si>
  <si>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</si>
  <si>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</si>
  <si>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</si>
  <si>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</si>
  <si>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</si>
  <si>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</si>
  <si>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</si>
  <si>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</si>
  <si>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</si>
  <si>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</si>
  <si>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</si>
  <si>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</si>
  <si>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</si>
  <si>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</si>
  <si>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</si>
  <si>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</si>
  <si>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</si>
  <si>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</si>
  <si>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</si>
  <si>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</si>
  <si>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</si>
  <si>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</si>
  <si>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</si>
  <si>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</si>
  <si>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</si>
  <si>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</si>
  <si>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</si>
  <si>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</si>
  <si>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</si>
  <si>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</si>
  <si>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</si>
  <si>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</si>
  <si>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</si>
  <si>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</si>
  <si>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</si>
  <si>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</si>
  <si>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</si>
  <si>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</si>
  <si>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</si>
  <si>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</si>
  <si>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</si>
  <si>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</si>
  <si>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</si>
  <si>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</si>
  <si>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</si>
  <si>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</si>
  <si>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</si>
  <si>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</si>
  <si>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</si>
  <si>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</si>
  <si>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</si>
  <si>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</si>
  <si>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</si>
  <si>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</si>
  <si>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</si>
  <si>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</si>
  <si>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</si>
  <si>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</si>
  <si>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</si>
  <si>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</si>
  <si>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</si>
  <si>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</si>
  <si>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</si>
  <si>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</si>
  <si>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</si>
  <si>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</si>
  <si>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</si>
  <si>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</si>
  <si>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</si>
  <si>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</si>
  <si>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</si>
  <si>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</si>
  <si>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</si>
  <si>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</si>
  <si>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</si>
  <si>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</si>
  <si>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</si>
  <si>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</si>
  <si>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</si>
  <si>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</si>
  <si>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</si>
  <si>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</si>
  <si>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</si>
  <si>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</si>
  <si>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</si>
  <si>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</si>
  <si>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</si>
  <si>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</si>
  <si>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</si>
  <si>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</si>
  <si>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</si>
  <si>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</si>
  <si>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</si>
  <si>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</si>
  <si>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</si>
  <si>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</si>
  <si>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</si>
  <si>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</si>
  <si>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</si>
  <si>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</si>
  <si>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</si>
  <si>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</si>
  <si>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</si>
  <si>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</si>
  <si>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</si>
  <si>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</si>
  <si>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</si>
  <si>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</si>
  <si>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</si>
  <si>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</si>
  <si>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</si>
  <si>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</si>
  <si>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</si>
  <si>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</si>
  <si>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</si>
  <si>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</si>
  <si>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</si>
  <si>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</si>
  <si>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</si>
  <si>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</si>
  <si>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</si>
  <si>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</si>
  <si>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</si>
  <si>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</si>
  <si>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</si>
  <si>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</si>
  <si>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</si>
  <si>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</si>
  <si>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</si>
  <si>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</si>
  <si>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</si>
  <si>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</si>
  <si>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</si>
  <si>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</si>
  <si>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</si>
  <si>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</si>
  <si>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</si>
  <si>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</si>
  <si>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</si>
  <si>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</si>
  <si>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</si>
  <si>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</si>
  <si>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</si>
  <si>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</si>
  <si>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</si>
  <si>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</si>
  <si>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</si>
  <si>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</si>
  <si>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</si>
  <si>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</si>
  <si>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</si>
  <si>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</si>
  <si>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</si>
  <si>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</si>
  <si>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</si>
  <si>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</si>
  <si>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</si>
  <si>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</si>
  <si>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</si>
  <si>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</si>
  <si>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</si>
  <si>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</si>
  <si>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</si>
  <si>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</si>
  <si>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</si>
  <si>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</si>
  <si>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</si>
  <si>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</si>
  <si>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</si>
  <si>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</si>
  <si>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</si>
  <si>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</si>
  <si>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</si>
  <si>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</si>
  <si>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</si>
  <si>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</si>
  <si>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</si>
  <si>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</si>
  <si>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</si>
  <si>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</si>
  <si>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</si>
  <si>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</si>
  <si>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</si>
  <si>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</si>
  <si>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</si>
  <si>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</si>
  <si>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</si>
  <si>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</si>
  <si>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</si>
  <si>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</si>
  <si>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</si>
  <si>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</si>
  <si>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</si>
  <si>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</si>
  <si>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</si>
  <si>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</si>
  <si>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</si>
  <si>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</si>
  <si>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</si>
  <si>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</si>
  <si>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</si>
  <si>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</si>
  <si>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</si>
  <si>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</si>
  <si>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</si>
  <si>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</si>
  <si>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</si>
  <si>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</si>
  <si>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</si>
  <si>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</si>
  <si>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</si>
  <si>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</si>
  <si>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</si>
  <si>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</si>
  <si>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</si>
  <si>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</si>
  <si>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</si>
  <si>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</si>
  <si>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</si>
  <si>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</si>
  <si>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</si>
  <si>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</si>
  <si>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</si>
  <si>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</si>
  <si>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</si>
  <si>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</si>
  <si>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</si>
  <si>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</si>
  <si>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</si>
  <si>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</si>
  <si>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</si>
  <si>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</si>
  <si>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</si>
  <si>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</si>
  <si>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</si>
  <si>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</si>
  <si>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</si>
  <si>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</si>
  <si>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</si>
  <si>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</si>
  <si>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</si>
  <si>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</si>
  <si>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</si>
  <si>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</si>
  <si>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</si>
  <si>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</si>
  <si>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</si>
  <si>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</si>
  <si>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</si>
  <si>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</si>
  <si>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</si>
  <si>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</si>
  <si>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</si>
  <si>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</si>
  <si>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</si>
  <si>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</si>
  <si>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</si>
  <si>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</si>
  <si>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</si>
  <si>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</si>
  <si>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</si>
  <si>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</si>
  <si>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</si>
  <si>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</si>
  <si>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</si>
  <si>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</si>
  <si>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</si>
  <si>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</si>
  <si>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</si>
  <si>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</si>
  <si>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</si>
  <si>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</si>
  <si>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</si>
  <si>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</si>
  <si>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</si>
  <si>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</si>
  <si>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</si>
  <si>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</si>
  <si>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</si>
  <si>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</si>
  <si>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</si>
  <si>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</si>
  <si>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</si>
  <si>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</si>
  <si>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</si>
  <si>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</si>
  <si>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</si>
  <si>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</si>
  <si>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</si>
  <si>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</si>
  <si>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</si>
  <si>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</si>
  <si>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</si>
  <si>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</si>
  <si>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</si>
  <si>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</si>
  <si>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</si>
  <si>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</si>
  <si>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</si>
  <si>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</si>
  <si>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</si>
  <si>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</si>
  <si>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</si>
  <si>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</si>
  <si>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</si>
  <si>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</si>
  <si>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</si>
  <si>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</si>
  <si>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</si>
  <si>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</si>
  <si>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</si>
  <si>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</si>
  <si>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</si>
  <si>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</si>
  <si>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</si>
  <si>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</si>
  <si>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</si>
  <si>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</si>
  <si>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</si>
  <si>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</si>
  <si>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</si>
  <si>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</si>
  <si>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</si>
  <si>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</si>
  <si>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</si>
  <si>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</si>
  <si>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</si>
  <si>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</si>
  <si>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</si>
  <si>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</si>
  <si>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</si>
  <si>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</si>
  <si>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</si>
  <si>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</si>
  <si>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</si>
  <si>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</si>
  <si>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</si>
  <si>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</si>
  <si>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</si>
  <si>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</si>
  <si>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</si>
  <si>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</si>
  <si>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</si>
  <si>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</si>
  <si>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</si>
  <si>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</si>
  <si>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</si>
  <si>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</si>
  <si>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</si>
  <si>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</si>
  <si>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</si>
  <si>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</si>
  <si>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</si>
  <si>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</si>
  <si>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</si>
  <si>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</si>
  <si>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</si>
  <si>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</si>
  <si>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</si>
  <si>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</si>
  <si>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</si>
  <si>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</si>
  <si>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</si>
  <si>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</si>
  <si>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</si>
  <si>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</si>
  <si>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</si>
  <si>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</si>
  <si>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</si>
  <si>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</si>
  <si>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</si>
  <si>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</si>
  <si>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</si>
  <si>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</si>
  <si>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</si>
  <si>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</si>
  <si>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</si>
  <si>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</si>
  <si>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</si>
  <si>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</si>
  <si>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</si>
  <si>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</si>
  <si>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</si>
  <si>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</si>
  <si>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</si>
  <si>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</si>
  <si>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</si>
  <si>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</si>
  <si>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</si>
  <si>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</si>
  <si>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</si>
  <si>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</si>
  <si>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</si>
  <si>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</si>
  <si>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</si>
  <si>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</si>
  <si>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</si>
  <si>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</si>
  <si>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</si>
  <si>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</si>
  <si>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</si>
  <si>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</si>
  <si>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</si>
  <si>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</si>
  <si>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</si>
  <si>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</si>
  <si>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</si>
  <si>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</si>
  <si>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</si>
  <si>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</si>
  <si>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</si>
  <si>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</si>
  <si>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</si>
  <si>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</si>
  <si>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</si>
  <si>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</si>
  <si>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</si>
  <si>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</si>
  <si>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</si>
  <si>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</si>
  <si>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</si>
  <si>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</si>
  <si>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</si>
  <si>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</si>
  <si>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</si>
  <si>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</si>
  <si>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</si>
  <si>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</si>
  <si>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</si>
  <si>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</si>
  <si>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</si>
  <si>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</si>
  <si>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</si>
  <si>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</si>
  <si>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</si>
  <si>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</si>
  <si>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</si>
  <si>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</si>
  <si>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</si>
  <si>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</si>
  <si>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</si>
  <si>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</si>
  <si>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</si>
  <si>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</si>
  <si>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</si>
  <si>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</si>
  <si>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</si>
  <si>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</si>
  <si>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</si>
  <si>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</si>
  <si>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</si>
  <si>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</si>
  <si>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</si>
  <si>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</si>
  <si>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</si>
  <si>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</si>
  <si>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</si>
  <si>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</si>
  <si>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</si>
  <si>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</si>
  <si>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</si>
  <si>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</si>
  <si>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</si>
  <si>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</si>
  <si>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</si>
  <si>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</si>
  <si>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</si>
  <si>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</si>
  <si>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</si>
  <si>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</si>
  <si>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</si>
  <si>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</si>
  <si>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</si>
  <si>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</si>
  <si>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</si>
  <si>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</si>
  <si>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</si>
  <si>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</si>
  <si>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</si>
  <si>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</si>
  <si>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</si>
  <si>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</si>
  <si>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</si>
  <si>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</si>
  <si>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</si>
  <si>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</si>
  <si>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</si>
  <si>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</si>
  <si>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</si>
  <si>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</si>
  <si>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</si>
  <si>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</si>
  <si>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</si>
  <si>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</si>
  <si>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</si>
  <si>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</si>
  <si>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</si>
  <si>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</si>
  <si>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</si>
  <si>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</si>
  <si>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</si>
  <si>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</si>
  <si>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</si>
  <si>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</si>
  <si>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</si>
  <si>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</si>
  <si>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</si>
  <si>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</si>
  <si>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</si>
  <si>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</si>
  <si>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</si>
  <si>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</si>
  <si>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</si>
  <si>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</si>
  <si>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</si>
  <si>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</si>
  <si>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</si>
  <si>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</si>
  <si>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</si>
  <si>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</si>
  <si>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</si>
  <si>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</si>
  <si>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</si>
  <si>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</si>
  <si>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</si>
  <si>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</si>
  <si>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</si>
  <si>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</si>
  <si>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</si>
  <si>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</si>
  <si>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</si>
  <si>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</si>
  <si>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</si>
  <si>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</si>
  <si>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</si>
  <si>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</si>
  <si>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</si>
  <si>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</si>
  <si>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</si>
  <si>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</si>
  <si>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</si>
  <si>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</si>
  <si>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</si>
  <si>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</si>
  <si>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</si>
  <si>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</si>
  <si>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</si>
  <si>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</si>
  <si>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</si>
  <si>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</si>
  <si>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</si>
  <si>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</si>
  <si>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</si>
  <si>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</si>
  <si>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</si>
  <si>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</si>
  <si>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</si>
  <si>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</si>
  <si>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</si>
  <si>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</si>
  <si>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</si>
  <si>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</si>
  <si>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</si>
  <si>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</si>
  <si>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</si>
  <si>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</si>
  <si>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</si>
  <si>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</si>
  <si>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</si>
  <si>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</si>
  <si>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</si>
  <si>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</si>
  <si>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</si>
  <si>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</si>
  <si>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</si>
  <si>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</si>
  <si>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</si>
  <si>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</si>
  <si>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</si>
  <si>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</si>
  <si>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</si>
  <si>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</si>
  <si>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</si>
  <si>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</si>
  <si>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</si>
  <si>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</si>
  <si>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</si>
  <si>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</si>
  <si>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</si>
  <si>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</si>
  <si>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</si>
  <si>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</si>
  <si>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</si>
  <si>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</si>
  <si>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</si>
  <si>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</si>
  <si>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</si>
  <si>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</si>
  <si>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</si>
  <si>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</si>
  <si>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</si>
  <si>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</si>
  <si>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</si>
  <si>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</si>
  <si>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</si>
  <si>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</si>
  <si>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</si>
  <si>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</si>
  <si>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</si>
  <si>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</si>
  <si>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</si>
  <si>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</si>
  <si>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</si>
  <si>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</si>
  <si>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</si>
  <si>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</si>
  <si>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</si>
  <si>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</si>
  <si>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</si>
  <si>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</si>
  <si>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</si>
  <si>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</si>
  <si>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</si>
  <si>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</si>
  <si>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</si>
  <si>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</si>
  <si>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</si>
  <si>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</si>
  <si>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</si>
  <si>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</si>
  <si>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</si>
  <si>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</si>
  <si>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</si>
  <si>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</si>
  <si>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</si>
  <si>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</si>
  <si>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</si>
  <si>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</si>
  <si>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</si>
  <si>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</si>
  <si>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</si>
  <si>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</si>
  <si>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</si>
  <si>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</si>
  <si>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</si>
  <si>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</si>
  <si>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</si>
  <si>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</si>
  <si>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</si>
  <si>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</si>
  <si>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</si>
  <si>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</si>
  <si>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</si>
  <si>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</si>
  <si>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</si>
  <si>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</si>
  <si>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</si>
  <si>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</si>
  <si>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</si>
  <si>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</si>
  <si>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</si>
  <si>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</si>
  <si>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</si>
  <si>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</si>
  <si>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</si>
  <si>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</si>
  <si>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</si>
  <si>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</si>
  <si>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</si>
  <si>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</si>
  <si>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</si>
  <si>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</si>
  <si>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</si>
  <si>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</si>
  <si>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</si>
  <si>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</si>
  <si>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</si>
  <si>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</si>
  <si>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</si>
  <si>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</si>
  <si>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</si>
  <si>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</si>
  <si>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</si>
  <si>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</si>
  <si>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</si>
  <si>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</si>
  <si>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</si>
  <si>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</si>
  <si>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</si>
  <si>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</si>
  <si>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</si>
  <si>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</si>
  <si>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</si>
  <si>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</si>
  <si>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</si>
  <si>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</si>
  <si>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</si>
  <si>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</si>
  <si>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</si>
  <si>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</si>
  <si>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</si>
  <si>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</si>
  <si>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</si>
  <si>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</si>
  <si>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</si>
  <si>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</si>
  <si>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</si>
  <si>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</si>
  <si>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</si>
  <si>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</si>
  <si>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</si>
  <si>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</si>
  <si>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</si>
  <si>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</si>
  <si>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</si>
  <si>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</si>
  <si>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</si>
  <si>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</si>
  <si>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</si>
  <si>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</si>
  <si>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</si>
  <si>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</si>
  <si>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</si>
  <si>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</si>
  <si>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</si>
  <si>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</si>
  <si>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</si>
  <si>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</si>
  <si>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</si>
  <si>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</si>
  <si>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</si>
  <si>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</si>
  <si>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</si>
  <si>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</si>
  <si>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</si>
  <si>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</si>
  <si>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</si>
  <si>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</si>
  <si>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</si>
  <si>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</si>
  <si>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</si>
  <si>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</si>
  <si>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</si>
  <si>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</si>
  <si>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</si>
  <si>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</si>
  <si>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</si>
  <si>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</si>
  <si>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</si>
  <si>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</si>
  <si>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</si>
  <si>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</si>
  <si>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</si>
  <si>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</si>
  <si>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</si>
  <si>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</si>
  <si>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</si>
  <si>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</si>
  <si>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</si>
  <si>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</si>
  <si>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</si>
  <si>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</si>
  <si>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</si>
  <si>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</si>
  <si>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</si>
  <si>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</si>
  <si>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</si>
  <si>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</si>
  <si>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</si>
  <si>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</si>
  <si>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</si>
  <si>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</si>
  <si>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</si>
  <si>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</si>
  <si>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</si>
  <si>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</si>
  <si>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</si>
  <si>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</si>
  <si>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</si>
  <si>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</si>
  <si>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</si>
  <si>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</si>
  <si>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</si>
  <si>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</si>
  <si>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</si>
  <si>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</si>
  <si>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</si>
  <si>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</si>
  <si>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</si>
  <si>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</si>
  <si>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</si>
  <si>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</si>
  <si>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</si>
  <si>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</si>
  <si>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</si>
  <si>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</si>
  <si>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</si>
  <si>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</si>
  <si>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</si>
  <si>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</si>
  <si>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</si>
  <si>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</si>
  <si>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</si>
  <si>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</si>
  <si>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</si>
  <si>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</si>
  <si>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</si>
  <si>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</si>
  <si>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</si>
  <si>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</si>
  <si>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</si>
  <si>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</si>
  <si>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</si>
  <si>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</si>
  <si>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</si>
  <si>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</si>
  <si>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</si>
  <si>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</si>
  <si>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</si>
  <si>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</si>
  <si>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</si>
  <si>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</si>
  <si>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</si>
  <si>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</si>
  <si>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</si>
  <si>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</si>
  <si>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</si>
  <si>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</si>
  <si>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</si>
  <si>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</si>
  <si>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</si>
  <si>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</si>
  <si>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</si>
  <si>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</si>
  <si>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</si>
  <si>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</si>
  <si>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</si>
  <si>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</si>
  <si>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</si>
  <si>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</si>
  <si>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</si>
  <si>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</si>
  <si>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</si>
  <si>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</si>
  <si>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</si>
  <si>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</si>
  <si>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</si>
  <si>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</si>
  <si>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</si>
  <si>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</si>
  <si>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</si>
  <si>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</si>
  <si>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</si>
  <si>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</si>
  <si>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</si>
  <si>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</si>
  <si>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</si>
  <si>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</si>
  <si>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</si>
  <si>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</si>
  <si>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</si>
  <si>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</si>
  <si>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</si>
  <si>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</si>
  <si>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</si>
  <si>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</si>
  <si>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</si>
  <si>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</si>
  <si>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</si>
  <si>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</si>
  <si>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</si>
  <si>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</si>
  <si>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</si>
  <si>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</si>
  <si>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</si>
  <si>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</si>
  <si>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</si>
  <si>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</si>
  <si>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</si>
  <si>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</si>
  <si>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</si>
  <si>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</si>
  <si>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</si>
  <si>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</si>
  <si>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</si>
  <si>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</si>
  <si>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</si>
  <si>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</si>
  <si>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</si>
  <si>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</si>
  <si>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</si>
  <si>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</si>
  <si>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</si>
  <si>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</si>
  <si>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</si>
  <si>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</si>
  <si>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</si>
  <si>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</si>
  <si>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</si>
  <si>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</si>
  <si>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</si>
  <si>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</si>
  <si>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</si>
  <si>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</si>
  <si>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</si>
  <si>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</si>
  <si>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</si>
  <si>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</si>
  <si>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</si>
  <si>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</si>
  <si>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</si>
  <si>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</si>
  <si>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</si>
  <si>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</si>
  <si>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</si>
  <si>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</si>
  <si>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</si>
  <si>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</si>
  <si>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</si>
  <si>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</si>
  <si>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</si>
  <si>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</si>
  <si>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</si>
  <si>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</si>
  <si>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</si>
  <si>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</si>
  <si>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</si>
  <si>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</si>
  <si>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</si>
  <si>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</si>
  <si>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</si>
  <si>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</si>
  <si>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</si>
  <si>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</si>
  <si>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</si>
  <si>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</si>
  <si>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</si>
  <si>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</si>
  <si>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</si>
  <si>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</si>
  <si>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</si>
  <si>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</si>
  <si>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</si>
  <si>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</si>
  <si>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</si>
  <si>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</si>
  <si>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</si>
  <si>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</si>
  <si>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</si>
  <si>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</si>
  <si>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</si>
  <si>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</si>
  <si>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</si>
  <si>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</si>
  <si>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</si>
  <si>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</si>
  <si>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</si>
  <si>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</si>
  <si>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</si>
  <si>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</si>
  <si>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</si>
  <si>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</si>
  <si>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</si>
  <si>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</si>
  <si>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</si>
  <si>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</si>
  <si>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</si>
  <si>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</si>
  <si>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</si>
  <si>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</si>
  <si>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</si>
  <si>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</si>
  <si>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</si>
  <si>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</si>
  <si>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</si>
  <si>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</si>
  <si>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</si>
  <si>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</si>
  <si>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</si>
  <si>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</si>
  <si>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</si>
  <si>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</si>
  <si>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</si>
  <si>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</si>
  <si>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</si>
  <si>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</si>
  <si>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</si>
  <si>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</si>
  <si>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</si>
  <si>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</si>
  <si>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</si>
  <si>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</si>
  <si>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</si>
  <si>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</si>
  <si>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</si>
  <si>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</si>
  <si>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</si>
  <si>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</si>
  <si>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</si>
  <si>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</si>
  <si>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</si>
  <si>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</si>
  <si>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</si>
  <si>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</si>
  <si>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</si>
  <si>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</si>
  <si>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</si>
  <si>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</si>
  <si>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</si>
  <si>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</si>
  <si>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</si>
  <si>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</si>
  <si>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</si>
  <si>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</si>
  <si>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</si>
  <si>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</si>
  <si>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</si>
  <si>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</si>
  <si>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</si>
  <si>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</si>
  <si>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</si>
  <si>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</si>
  <si>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</si>
  <si>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</si>
  <si>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</si>
  <si>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</si>
  <si>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</si>
  <si>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</si>
  <si>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</si>
  <si>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</si>
  <si>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</si>
  <si>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</si>
  <si>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</si>
  <si>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</si>
  <si>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</si>
  <si>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</si>
  <si>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</si>
  <si>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</si>
  <si>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</si>
  <si>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</si>
  <si>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</si>
  <si>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</si>
  <si>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</si>
  <si>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</si>
  <si>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</si>
  <si>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</si>
  <si>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</si>
  <si>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</si>
  <si>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</si>
  <si>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</si>
  <si>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</si>
  <si>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</si>
  <si>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</si>
  <si>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</si>
  <si>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</si>
  <si>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</si>
  <si>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</si>
  <si>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</si>
  <si>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</si>
  <si>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</si>
  <si>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</si>
  <si>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</si>
  <si>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</si>
  <si>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</si>
  <si>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</si>
  <si>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</si>
  <si>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</si>
  <si>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</si>
  <si>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</si>
  <si>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</si>
  <si>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</si>
  <si>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</si>
  <si>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</si>
  <si>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</si>
  <si>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</si>
  <si>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</si>
  <si>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</si>
  <si>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</si>
  <si>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</si>
  <si>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</si>
  <si>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</si>
  <si>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</si>
  <si>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</si>
  <si>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</si>
  <si>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</si>
  <si>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</si>
  <si>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</si>
  <si>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</si>
  <si>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</si>
  <si>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</si>
  <si>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</si>
  <si>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</si>
  <si>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</si>
  <si>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</si>
  <si>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</si>
  <si>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</si>
  <si>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</si>
  <si>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</si>
  <si>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</si>
  <si>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</si>
  <si>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</si>
  <si>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</si>
  <si>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</si>
  <si>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</si>
  <si>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</si>
  <si>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</si>
  <si>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</si>
  <si>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</si>
  <si>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</si>
  <si>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</si>
  <si>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</si>
  <si>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</si>
  <si>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</si>
  <si>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</si>
  <si>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</si>
  <si>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</si>
  <si>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</si>
  <si>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</si>
  <si>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</si>
  <si>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</si>
  <si>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</si>
  <si>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</si>
  <si>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</si>
  <si>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</si>
  <si>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</si>
  <si>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</si>
  <si>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</si>
  <si>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</si>
  <si>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</si>
  <si>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</si>
  <si>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</si>
  <si>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</si>
  <si>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</si>
  <si>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</si>
  <si>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</si>
  <si>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</si>
  <si>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</si>
  <si>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</si>
  <si>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</si>
  <si>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</si>
  <si>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</si>
  <si>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</si>
  <si>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</si>
  <si>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</si>
  <si>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</si>
  <si>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</si>
  <si>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</si>
  <si>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</si>
  <si>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</si>
  <si>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</si>
  <si>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</si>
  <si>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</si>
  <si>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</si>
  <si>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</si>
  <si>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</si>
  <si>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</si>
  <si>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</si>
  <si>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</si>
  <si>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</si>
  <si>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</si>
  <si>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</si>
  <si>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</si>
  <si>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</si>
  <si>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</si>
  <si>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</si>
  <si>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</si>
  <si>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</si>
  <si>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</si>
  <si>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</si>
  <si>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</si>
  <si>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</si>
  <si>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</si>
  <si>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</si>
  <si>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</si>
  <si>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</si>
  <si>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</si>
  <si>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</si>
  <si>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</si>
  <si>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</si>
  <si>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</si>
  <si>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</si>
  <si>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</si>
  <si>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</si>
  <si>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</si>
  <si>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</si>
  <si>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</si>
  <si>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</si>
  <si>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</si>
  <si>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</si>
  <si>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</si>
  <si>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</si>
  <si>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</si>
  <si>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</si>
  <si>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</si>
  <si>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</si>
  <si>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</si>
  <si>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</si>
  <si>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</si>
  <si>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</si>
  <si>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</si>
  <si>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</si>
  <si>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</si>
  <si>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</si>
  <si>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</si>
  <si>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</si>
  <si>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</si>
  <si>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</si>
  <si>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</si>
  <si>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</si>
  <si>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</si>
  <si>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</si>
  <si>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</si>
  <si>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</si>
  <si>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</si>
  <si>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</si>
  <si>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</si>
  <si>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</si>
  <si>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</si>
  <si>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</si>
  <si>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</si>
  <si>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</si>
  <si>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</si>
  <si>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</si>
  <si>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</si>
  <si>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</si>
  <si>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</si>
  <si>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</si>
  <si>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</si>
  <si>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</si>
  <si>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</si>
  <si>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</si>
  <si>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</si>
  <si>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</si>
  <si>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</si>
  <si>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</si>
  <si>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</si>
  <si>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</si>
  <si>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</si>
  <si>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</si>
  <si>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</si>
  <si>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</si>
  <si>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</si>
  <si>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</si>
  <si>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</si>
  <si>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</si>
  <si>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</si>
  <si>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</si>
  <si>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</si>
  <si>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</si>
  <si>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</si>
  <si>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</si>
  <si>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</si>
  <si>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</si>
  <si>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</si>
  <si>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</si>
  <si>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</si>
  <si>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</si>
  <si>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</si>
  <si>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</si>
  <si>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</si>
  <si>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</si>
  <si>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</si>
  <si>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</si>
  <si>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</si>
  <si>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</si>
  <si>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</si>
  <si>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</si>
  <si>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</si>
  <si>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</si>
  <si>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</si>
  <si>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</si>
  <si>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</si>
  <si>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</si>
  <si>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</si>
  <si>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</si>
  <si>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</si>
  <si>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</si>
  <si>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</si>
  <si>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</si>
  <si>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</si>
  <si>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</si>
  <si>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</si>
  <si>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</si>
  <si>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</si>
  <si>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</si>
  <si>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</si>
  <si>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</si>
  <si>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</si>
  <si>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</si>
  <si>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</si>
  <si>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</si>
  <si>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</si>
  <si>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</si>
  <si>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</si>
  <si>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</si>
  <si>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</si>
  <si>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</si>
  <si>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</si>
  <si>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</si>
  <si>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</si>
  <si>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</si>
  <si>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</si>
  <si>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</si>
  <si>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</si>
  <si>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</si>
  <si>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</si>
  <si>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</si>
  <si>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</si>
  <si>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</si>
  <si>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</si>
  <si>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</si>
  <si>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</si>
  <si>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</si>
  <si>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</si>
  <si>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</si>
  <si>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</si>
  <si>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</si>
  <si>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</si>
  <si>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</si>
  <si>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</si>
  <si>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</si>
  <si>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</si>
  <si>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</si>
  <si>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</si>
  <si>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</si>
  <si>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</si>
  <si>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</si>
  <si>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</si>
  <si>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</si>
  <si>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</si>
  <si>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</si>
  <si>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</si>
  <si>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</si>
  <si>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</si>
  <si>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</si>
  <si>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</si>
  <si>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</si>
  <si>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</si>
  <si>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</si>
  <si>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</si>
  <si>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</si>
  <si>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</si>
  <si>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</si>
  <si>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</si>
  <si>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</si>
  <si>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</si>
  <si>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</si>
  <si>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</si>
  <si>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</si>
  <si>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</si>
  <si>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</si>
  <si>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</si>
  <si>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</si>
  <si>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</si>
  <si>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</si>
  <si>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</si>
  <si>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</si>
  <si>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</si>
  <si>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</si>
  <si>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</si>
  <si>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</si>
  <si>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</si>
  <si>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</si>
  <si>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</si>
  <si>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</si>
  <si>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</si>
  <si>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</si>
  <si>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</si>
  <si>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</si>
  <si>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</si>
  <si>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</si>
  <si>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</si>
  <si>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</si>
  <si>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</si>
  <si>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</si>
  <si>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</si>
  <si>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</si>
  <si>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</si>
  <si>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</si>
  <si>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</si>
  <si>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</si>
  <si>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</si>
  <si>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</si>
  <si>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</si>
  <si>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</si>
  <si>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</si>
  <si>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</si>
  <si>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</si>
  <si>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</si>
  <si>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</si>
  <si>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</si>
  <si>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</si>
  <si>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</si>
  <si>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</si>
  <si>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</si>
  <si>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</si>
  <si>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</si>
  <si>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</si>
  <si>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</si>
  <si>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</si>
  <si>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</si>
  <si>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</si>
  <si>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</si>
  <si>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</si>
  <si>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</si>
  <si>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</si>
  <si>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</si>
  <si>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</si>
  <si>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</si>
  <si>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</si>
  <si>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</si>
  <si>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</si>
  <si>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</si>
  <si>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</si>
  <si>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</si>
  <si>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</si>
  <si>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</si>
  <si>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</si>
  <si>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</si>
  <si>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</si>
  <si>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</si>
  <si>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</si>
  <si>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</si>
  <si>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</si>
  <si>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</si>
  <si>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</si>
  <si>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</si>
  <si>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</si>
  <si>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</si>
  <si>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</si>
  <si>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</si>
  <si>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</si>
  <si>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</si>
  <si>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</si>
  <si>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</si>
  <si>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</si>
  <si>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</si>
  <si>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</si>
  <si>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</si>
  <si>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</si>
  <si>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</si>
  <si>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</si>
  <si>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</si>
  <si>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</si>
  <si>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</si>
  <si>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</si>
  <si>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</si>
  <si>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</si>
  <si>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</si>
  <si>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</si>
  <si>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</si>
  <si>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</si>
  <si>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</si>
  <si>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</si>
  <si>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</si>
  <si>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</si>
  <si>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</si>
  <si>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</si>
  <si>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</si>
  <si>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</si>
  <si>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</si>
  <si>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</si>
  <si>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</si>
  <si>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</si>
  <si>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</si>
  <si>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</si>
  <si>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</si>
  <si>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</si>
  <si>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</si>
  <si>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</si>
  <si>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</si>
  <si>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</si>
  <si>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</si>
  <si>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</si>
  <si>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</si>
  <si>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</si>
  <si>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</si>
  <si>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</si>
  <si>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</si>
  <si>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</si>
  <si>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</si>
  <si>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</si>
  <si>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</si>
  <si>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</si>
  <si>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</si>
  <si>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</si>
  <si>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</si>
  <si>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</si>
  <si>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</si>
  <si>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</si>
  <si>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</si>
  <si>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</si>
  <si>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</si>
  <si>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</si>
  <si>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</si>
  <si>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</si>
  <si>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</si>
  <si>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</si>
  <si>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</si>
  <si>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</si>
  <si>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</si>
  <si>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</si>
  <si>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</si>
  <si>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</si>
  <si>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</si>
  <si>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</si>
  <si>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</si>
  <si>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</si>
  <si>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</si>
  <si>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</si>
  <si>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</si>
  <si>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</si>
  <si>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</si>
  <si>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</si>
  <si>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</si>
  <si>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</si>
  <si>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</si>
  <si>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</si>
  <si>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</si>
  <si>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</si>
  <si>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</si>
  <si>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</si>
  <si>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</si>
  <si>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</si>
  <si>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</si>
  <si>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</si>
  <si>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</si>
  <si>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</si>
  <si>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</si>
  <si>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</si>
  <si>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</si>
  <si>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</si>
  <si>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</si>
  <si>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</si>
  <si>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</si>
  <si>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</si>
  <si>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</si>
  <si>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</si>
  <si>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</si>
  <si>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</si>
  <si>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</si>
  <si>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</si>
  <si>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</si>
  <si>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</si>
  <si>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</si>
  <si>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</si>
  <si>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</si>
  <si>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</si>
  <si>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</si>
  <si>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</si>
  <si>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</si>
  <si>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</si>
  <si>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</si>
  <si>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</si>
  <si>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</si>
  <si>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</si>
  <si>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</si>
  <si>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</si>
  <si>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</si>
  <si>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</si>
  <si>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</si>
  <si>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</si>
  <si>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</si>
  <si>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</si>
  <si>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</si>
  <si>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</si>
  <si>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</si>
  <si>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</si>
  <si>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</si>
  <si>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</si>
  <si>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</si>
  <si>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</si>
  <si>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</si>
  <si>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</si>
  <si>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</si>
  <si>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</si>
  <si>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</si>
  <si>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</si>
  <si>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</si>
  <si>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</si>
  <si>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</si>
  <si>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</si>
  <si>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</si>
  <si>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</si>
  <si>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</si>
  <si>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</si>
  <si>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</si>
  <si>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</si>
  <si>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</si>
  <si>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</si>
  <si>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</si>
  <si>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</si>
  <si>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</si>
  <si>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</si>
  <si>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</si>
  <si>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</si>
  <si>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</si>
  <si>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</si>
  <si>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</si>
  <si>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</si>
  <si>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</si>
  <si>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</si>
  <si>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</si>
  <si>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</si>
  <si>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</si>
  <si>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</si>
  <si>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</si>
  <si>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</si>
  <si>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</si>
  <si>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</si>
  <si>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</si>
  <si>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</si>
  <si>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</si>
  <si>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</si>
  <si>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</si>
  <si>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</si>
  <si>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</si>
  <si>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</si>
  <si>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</si>
  <si>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</si>
  <si>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</si>
  <si>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</si>
  <si>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</si>
  <si>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</si>
  <si>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</si>
  <si>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</si>
  <si>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</si>
  <si>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</si>
  <si>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</si>
  <si>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</si>
  <si>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</si>
  <si>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</si>
  <si>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</si>
  <si>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</si>
  <si>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</si>
  <si>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</si>
  <si>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</si>
  <si>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</si>
  <si>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</si>
  <si>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</si>
  <si>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</si>
  <si>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</si>
  <si>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</si>
  <si>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</si>
  <si>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</si>
  <si>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</si>
  <si>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</si>
  <si>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</si>
  <si>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</si>
  <si>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</si>
  <si>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</si>
  <si>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</si>
  <si>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</si>
  <si>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</si>
  <si>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</si>
  <si>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</si>
  <si>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</si>
  <si>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</si>
  <si>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</si>
  <si>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</si>
  <si>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</si>
  <si>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</si>
  <si>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</si>
  <si>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</si>
  <si>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</si>
  <si>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</si>
  <si>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</si>
  <si>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</si>
  <si>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</si>
  <si>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</si>
  <si>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</si>
  <si>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</si>
  <si>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</si>
  <si>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</si>
  <si>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</si>
  <si>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</si>
  <si>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</si>
  <si>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</si>
  <si>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</si>
  <si>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</si>
  <si>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</si>
  <si>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</si>
  <si>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</si>
  <si>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</si>
  <si>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</si>
  <si>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</si>
  <si>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</si>
  <si>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</si>
  <si>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</si>
  <si>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</si>
  <si>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</si>
  <si>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</si>
  <si>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</si>
  <si>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</si>
  <si>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</si>
  <si>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</si>
  <si>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</si>
  <si>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</si>
  <si>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</si>
  <si>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</si>
  <si>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</si>
  <si>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</si>
  <si>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</si>
  <si>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</si>
  <si>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</si>
  <si>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</si>
  <si>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</si>
  <si>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</si>
  <si>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</si>
  <si>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</si>
  <si>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</si>
  <si>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</si>
  <si>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</si>
  <si>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</si>
  <si>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</si>
  <si>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</si>
  <si>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</si>
  <si>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</si>
  <si>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</si>
  <si>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</si>
  <si>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</si>
  <si>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</si>
  <si>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</si>
  <si>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</si>
  <si>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</si>
  <si>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</si>
  <si>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</si>
  <si>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</si>
  <si>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</si>
  <si>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</si>
  <si>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</si>
  <si>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</si>
  <si>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</si>
  <si>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</si>
  <si>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</si>
  <si>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</si>
  <si>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</si>
  <si>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</si>
  <si>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</si>
  <si>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</si>
  <si>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</si>
  <si>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</si>
  <si>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</si>
  <si>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</si>
  <si>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</si>
  <si>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</si>
  <si>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</si>
  <si>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</si>
  <si>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</si>
  <si>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</si>
  <si>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</si>
  <si>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</si>
  <si>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</si>
  <si>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</si>
  <si>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</si>
  <si>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</si>
  <si>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</si>
  <si>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</si>
  <si>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</si>
  <si>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</si>
  <si>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</si>
  <si>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</si>
  <si>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</si>
  <si>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</si>
  <si>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</si>
  <si>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</si>
  <si>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</si>
  <si>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</si>
  <si>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</si>
  <si>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</si>
  <si>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</si>
  <si>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</si>
  <si>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</si>
  <si>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</si>
  <si>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</si>
  <si>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</si>
  <si>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</si>
  <si>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</si>
  <si>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</si>
  <si>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</si>
  <si>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</si>
  <si>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</si>
  <si>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</si>
  <si>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</si>
  <si>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</si>
  <si>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</si>
  <si>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</si>
  <si>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</si>
  <si>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</si>
  <si>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</si>
  <si>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</si>
  <si>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</si>
  <si>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</si>
  <si>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</si>
  <si>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</si>
  <si>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</si>
  <si>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</si>
  <si>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</si>
  <si>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</si>
  <si>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</si>
  <si>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</si>
  <si>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</si>
  <si>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</si>
  <si>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</si>
  <si>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</si>
  <si>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</si>
  <si>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</si>
  <si>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</si>
  <si>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</si>
  <si>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</si>
  <si>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</si>
  <si>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</si>
  <si>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</si>
  <si>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</si>
  <si>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</si>
  <si>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</si>
  <si>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</si>
  <si>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</si>
  <si>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</si>
  <si>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</si>
  <si>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</si>
  <si>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</si>
  <si>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</si>
  <si>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</si>
  <si>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</si>
  <si>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</si>
  <si>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</si>
  <si>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</si>
  <si>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</si>
  <si>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</si>
  <si>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</si>
  <si>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</si>
  <si>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</si>
  <si>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</si>
  <si>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</si>
  <si>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</si>
  <si>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</si>
  <si>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</si>
  <si>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</si>
  <si>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</si>
  <si>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</si>
  <si>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</si>
  <si>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</si>
  <si>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</si>
  <si>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</si>
  <si>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</si>
  <si>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</si>
  <si>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</si>
  <si>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</si>
  <si>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</si>
  <si>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</si>
  <si>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</si>
  <si>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</si>
  <si>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</si>
  <si>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</si>
  <si>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</si>
  <si>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</si>
  <si>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</si>
  <si>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</si>
  <si>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</si>
  <si>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</si>
  <si>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</si>
  <si>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</si>
  <si>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</si>
  <si>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</si>
  <si>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</si>
  <si>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</si>
  <si>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</si>
  <si>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</si>
  <si>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</si>
  <si>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</si>
  <si>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</si>
  <si>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</si>
  <si>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</si>
  <si>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</si>
  <si>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</si>
  <si>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</si>
  <si>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</si>
  <si>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</si>
  <si>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</si>
  <si>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</si>
  <si>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</si>
  <si>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</si>
  <si>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</si>
  <si>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</si>
  <si>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</si>
  <si>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</si>
  <si>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</si>
  <si>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</si>
  <si>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</si>
  <si>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</si>
  <si>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</si>
  <si>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</si>
  <si>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</si>
  <si>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</si>
  <si>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</si>
  <si>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</si>
  <si>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</si>
  <si>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</si>
  <si>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</si>
  <si>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</si>
  <si>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</si>
  <si>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</si>
  <si>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</si>
  <si>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</si>
  <si>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</si>
  <si>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</si>
  <si>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</si>
  <si>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</si>
  <si>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</si>
  <si>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</si>
  <si>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</si>
  <si>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</si>
  <si>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</si>
  <si>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</si>
  <si>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</si>
  <si>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</si>
  <si>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</si>
  <si>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</si>
  <si>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</si>
  <si>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</si>
  <si>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</si>
  <si>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</si>
  <si>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</si>
  <si>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</si>
  <si>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</si>
  <si>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</si>
  <si>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</si>
  <si>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</si>
  <si>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</si>
  <si>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</si>
  <si>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</si>
  <si>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</si>
  <si>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</si>
  <si>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</si>
  <si>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</si>
  <si>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</si>
  <si>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</si>
  <si>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</si>
  <si>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</si>
  <si>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</si>
  <si>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</si>
  <si>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</si>
  <si>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</si>
  <si>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</si>
  <si>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</si>
  <si>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</si>
  <si>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</si>
  <si>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</si>
  <si>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</si>
  <si>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</si>
  <si>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</si>
  <si>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</si>
  <si>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</si>
  <si>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</si>
  <si>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</si>
  <si>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</si>
  <si>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</si>
  <si>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</si>
  <si>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</si>
  <si>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</si>
  <si>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</si>
  <si>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</si>
  <si>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</si>
  <si>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</si>
  <si>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</si>
  <si>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</si>
  <si>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</si>
  <si>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</si>
  <si>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</si>
  <si>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</si>
  <si>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</si>
  <si>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</si>
  <si>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</si>
  <si>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</si>
  <si>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</si>
  <si>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</si>
  <si>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</si>
  <si>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</si>
  <si>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</si>
  <si>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</si>
  <si>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</si>
  <si>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</si>
  <si>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</si>
  <si>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</si>
  <si>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</si>
  <si>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</si>
  <si>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</si>
  <si>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</si>
  <si>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</si>
  <si>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</si>
  <si>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</si>
  <si>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</si>
  <si>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</si>
  <si>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</si>
  <si>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</si>
  <si>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</si>
  <si>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</si>
  <si>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</si>
  <si>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</si>
  <si>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</si>
  <si>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</si>
  <si>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</si>
  <si>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</si>
  <si>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</si>
  <si>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</si>
  <si>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</si>
  <si>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</si>
  <si>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</si>
  <si>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</si>
  <si>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</si>
  <si>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</si>
  <si>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</si>
  <si>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</si>
  <si>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</si>
  <si>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</si>
  <si>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</si>
  <si>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</si>
  <si>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</si>
  <si>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</si>
  <si>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</si>
  <si>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</si>
  <si>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</si>
  <si>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</si>
  <si>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</si>
  <si>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</si>
  <si>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</si>
  <si>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</si>
  <si>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</si>
  <si>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</si>
  <si>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</si>
  <si>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</si>
  <si>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</si>
  <si>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</si>
  <si>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</si>
  <si>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</si>
  <si>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</si>
  <si>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</si>
  <si>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</si>
  <si>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</si>
  <si>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</si>
  <si>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</si>
  <si>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</si>
  <si>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</si>
  <si>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</si>
  <si>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</si>
  <si>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</si>
  <si>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</si>
  <si>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</si>
  <si>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</si>
  <si>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</si>
  <si>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</si>
  <si>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</si>
  <si>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</si>
  <si>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</si>
  <si>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</si>
  <si>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</si>
  <si>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</si>
  <si>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</si>
  <si>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</si>
  <si>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</si>
  <si>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</si>
  <si>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</si>
  <si>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</si>
  <si>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</si>
  <si>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</si>
  <si>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</si>
  <si>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</si>
  <si>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</si>
  <si>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</si>
  <si>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</si>
  <si>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</si>
  <si>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</si>
  <si>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</si>
  <si>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</si>
  <si>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</si>
  <si>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</si>
  <si>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</si>
  <si>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</si>
  <si>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</si>
  <si>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</si>
  <si>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</si>
  <si>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</si>
  <si>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</si>
  <si>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</si>
  <si>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</si>
  <si>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</si>
  <si>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</si>
  <si>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</si>
  <si>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</si>
  <si>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</si>
  <si>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</si>
  <si>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</si>
  <si>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</si>
  <si>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</si>
  <si>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</si>
  <si>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</si>
  <si>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</si>
  <si>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</si>
  <si>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</si>
  <si>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</si>
  <si>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</si>
  <si>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</si>
  <si>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</si>
  <si>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</si>
  <si>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</si>
  <si>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</si>
  <si>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</si>
  <si>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</si>
  <si>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</si>
  <si>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</si>
  <si>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</si>
  <si>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</si>
  <si>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</si>
  <si>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</si>
  <si>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</si>
  <si>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</si>
  <si>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</si>
  <si>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</si>
  <si>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</si>
  <si>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</si>
  <si>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</si>
  <si>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</si>
  <si>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</si>
  <si>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</si>
  <si>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</si>
  <si>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</si>
  <si>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</si>
  <si>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</si>
  <si>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</si>
  <si>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</si>
  <si>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</si>
  <si>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</si>
  <si>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</si>
  <si>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</si>
  <si>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</si>
  <si>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</si>
  <si>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</si>
  <si>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</si>
  <si>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</si>
  <si>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</si>
  <si>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</si>
  <si>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</si>
  <si>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</si>
  <si>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</si>
  <si>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</si>
  <si>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</si>
  <si>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</si>
  <si>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</si>
  <si>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</si>
  <si>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</si>
  <si>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</si>
  <si>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</si>
  <si>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</si>
  <si>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</si>
  <si>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</si>
  <si>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</si>
  <si>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</si>
  <si>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</si>
  <si>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</si>
  <si>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</si>
  <si>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</si>
  <si>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</si>
  <si>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</si>
  <si>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</si>
  <si>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</si>
  <si>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</si>
  <si>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</si>
  <si>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</si>
  <si>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</si>
  <si>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</si>
  <si>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</si>
  <si>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</si>
  <si>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</si>
  <si>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</si>
  <si>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</si>
  <si>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</si>
  <si>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</si>
  <si>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</si>
  <si>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</si>
  <si>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</si>
  <si>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</si>
  <si>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</si>
  <si>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</si>
  <si>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</si>
  <si>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</si>
  <si>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</si>
  <si>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</si>
  <si>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</si>
  <si>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</si>
  <si>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</si>
  <si>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</si>
  <si>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</si>
  <si>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</si>
  <si>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</si>
  <si>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</si>
  <si>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</si>
  <si>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</si>
  <si>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</si>
  <si>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</si>
  <si>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</si>
  <si>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</si>
  <si>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</si>
  <si>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</si>
  <si>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</si>
  <si>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</si>
  <si>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</si>
  <si>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</si>
  <si>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</si>
  <si>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</si>
  <si>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</si>
  <si>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</si>
  <si>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</si>
  <si>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</si>
  <si>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</si>
  <si>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</si>
  <si>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</si>
  <si>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</si>
  <si>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</si>
  <si>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</si>
  <si>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</si>
  <si>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</si>
  <si>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</si>
  <si>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</si>
  <si>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</si>
  <si>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</si>
  <si>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</si>
  <si>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</si>
  <si>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</si>
  <si>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</si>
  <si>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</si>
  <si>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</si>
  <si>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</si>
  <si>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</si>
  <si>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</si>
  <si>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</si>
  <si>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</si>
  <si>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</si>
  <si>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</si>
  <si>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</si>
  <si>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</si>
  <si>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</si>
  <si>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</si>
  <si>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</si>
  <si>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</si>
  <si>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</si>
  <si>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</si>
  <si>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</si>
  <si>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</si>
  <si>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</si>
  <si>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</si>
  <si>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</si>
  <si>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</si>
  <si>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</si>
  <si>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</si>
  <si>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</si>
  <si>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</si>
  <si>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</si>
  <si>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</si>
  <si>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</si>
  <si>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</si>
  <si>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</si>
  <si>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</si>
  <si>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</si>
  <si>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</si>
  <si>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</si>
  <si>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</si>
  <si>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</si>
  <si>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</si>
  <si>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</si>
  <si>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</si>
  <si>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</si>
  <si>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</si>
  <si>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</si>
  <si>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</si>
  <si>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</si>
  <si>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</si>
  <si>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</si>
  <si>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</si>
  <si>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</si>
  <si>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</si>
  <si>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</si>
  <si>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</si>
  <si>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</si>
  <si>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</si>
  <si>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</si>
  <si>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</si>
  <si>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</si>
  <si>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</si>
  <si>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</si>
  <si>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</si>
  <si>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</si>
  <si>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</si>
  <si>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</si>
  <si>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</si>
  <si>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</si>
  <si>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</si>
  <si>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</si>
  <si>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</si>
  <si>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</si>
  <si>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</si>
  <si>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</si>
  <si>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</si>
  <si>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</si>
  <si>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</si>
  <si>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</si>
  <si>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</si>
  <si>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</si>
  <si>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</si>
  <si>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</si>
  <si>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</si>
  <si>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</si>
  <si>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</si>
  <si>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</si>
  <si>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</si>
  <si>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</si>
  <si>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</si>
  <si>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</si>
  <si>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</si>
  <si>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</si>
  <si>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</si>
  <si>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</si>
  <si>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</si>
  <si>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</si>
  <si>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</si>
  <si>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</si>
  <si>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</si>
  <si>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</si>
  <si>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</si>
  <si>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</si>
  <si>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</si>
  <si>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</si>
  <si>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</si>
  <si>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</si>
  <si>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</si>
  <si>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</si>
  <si>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</si>
  <si>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</si>
  <si>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</si>
  <si>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</si>
  <si>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</si>
  <si>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</si>
  <si>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</si>
  <si>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</si>
  <si>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</si>
  <si>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</si>
  <si>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</si>
  <si>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</si>
  <si>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</si>
  <si>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</si>
  <si>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</si>
  <si>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</si>
  <si>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</si>
  <si>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</si>
  <si>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</si>
  <si>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</si>
  <si>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</si>
  <si>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</si>
  <si>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</si>
  <si>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</si>
  <si>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</si>
  <si>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</si>
  <si>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</si>
  <si>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</si>
  <si>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</si>
  <si>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</si>
  <si>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</si>
  <si>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</si>
  <si>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</si>
  <si>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</si>
  <si>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</si>
  <si>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</si>
  <si>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</si>
  <si>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</si>
  <si>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</si>
  <si>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</si>
  <si>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</si>
  <si>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</si>
  <si>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</si>
  <si>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</si>
  <si>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</si>
  <si>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</si>
  <si>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</si>
  <si>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</si>
  <si>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</si>
  <si>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</si>
  <si>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</si>
  <si>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</si>
  <si>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</si>
  <si>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</si>
  <si>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</si>
  <si>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</si>
  <si>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</si>
  <si>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</si>
  <si>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</si>
  <si>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</si>
  <si>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</si>
  <si>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</si>
  <si>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</si>
  <si>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</si>
  <si>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</si>
  <si>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</si>
  <si>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</si>
  <si>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</si>
  <si>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</si>
  <si>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</si>
  <si>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</si>
  <si>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</si>
  <si>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</si>
  <si>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</si>
  <si>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</si>
  <si>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</si>
  <si>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</si>
  <si>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</si>
  <si>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</si>
  <si>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</si>
  <si>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</si>
  <si>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</si>
  <si>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</si>
  <si>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</si>
  <si>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</si>
  <si>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</si>
  <si>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</si>
  <si>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</si>
  <si>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</si>
  <si>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</si>
  <si>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</si>
  <si>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</si>
  <si>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</si>
  <si>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</si>
  <si>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</si>
  <si>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</si>
  <si>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</si>
  <si>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</si>
  <si>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</si>
  <si>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</si>
  <si>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</si>
  <si>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</si>
  <si>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</si>
  <si>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</si>
  <si>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</si>
  <si>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</si>
  <si>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</si>
  <si>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</si>
  <si>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</si>
  <si>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</si>
  <si>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</si>
  <si>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</si>
  <si>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</si>
  <si>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</si>
  <si>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</si>
  <si>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</si>
  <si>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</si>
  <si>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</si>
  <si>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</si>
  <si>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</si>
  <si>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</si>
  <si>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</si>
  <si>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</si>
  <si>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</si>
  <si>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</si>
  <si>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</si>
  <si>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</si>
  <si>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</si>
  <si>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</si>
  <si>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</si>
  <si>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</si>
  <si>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</si>
  <si>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</si>
  <si>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</si>
  <si>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</si>
  <si>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</si>
  <si>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</si>
  <si>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</si>
  <si>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</si>
  <si>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</si>
  <si>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</si>
  <si>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</si>
  <si>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</si>
  <si>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</si>
  <si>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</si>
  <si>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</si>
  <si>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</si>
  <si>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</si>
  <si>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</si>
  <si>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</si>
  <si>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</si>
  <si>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</si>
  <si>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</si>
  <si>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</si>
  <si>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</si>
  <si>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</si>
  <si>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</si>
  <si>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</si>
  <si>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</si>
  <si>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</si>
  <si>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</si>
  <si>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</si>
  <si>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</si>
  <si>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</si>
  <si>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</si>
  <si>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</si>
  <si>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</si>
  <si>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</si>
  <si>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</si>
  <si>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</si>
  <si>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</si>
  <si>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</si>
  <si>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</si>
  <si>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</si>
  <si>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</si>
  <si>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</si>
  <si>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</si>
  <si>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</si>
  <si>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</si>
  <si>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</si>
  <si>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</si>
  <si>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</si>
  <si>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</si>
  <si>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</si>
  <si>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</si>
  <si>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</si>
  <si>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</si>
  <si>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</si>
  <si>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</si>
  <si>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</si>
  <si>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</si>
  <si>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</si>
  <si>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</si>
  <si>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</si>
  <si>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</si>
  <si>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</si>
  <si>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</si>
  <si>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</si>
  <si>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</si>
  <si>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</si>
  <si>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</si>
  <si>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</si>
  <si>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</si>
  <si>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</si>
  <si>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</si>
  <si>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</si>
  <si>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</si>
  <si>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</si>
  <si>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</si>
  <si>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</si>
  <si>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</si>
  <si>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</si>
  <si>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</si>
  <si>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</si>
  <si>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</si>
  <si>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</si>
  <si>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</si>
  <si>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</si>
  <si>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</si>
  <si>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</si>
  <si>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</si>
  <si>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</si>
  <si>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</si>
  <si>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</si>
  <si>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</si>
  <si>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</si>
  <si>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</si>
  <si>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</si>
  <si>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</si>
  <si>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</si>
  <si>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</si>
  <si>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</si>
  <si>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</si>
  <si>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</si>
  <si>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</si>
  <si>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</si>
  <si>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</si>
  <si>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</si>
  <si>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</si>
  <si>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</si>
  <si>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</si>
  <si>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</si>
  <si>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</si>
  <si>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</si>
  <si>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</si>
  <si>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</si>
  <si>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</si>
  <si>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</si>
  <si>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</si>
  <si>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</si>
  <si>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</si>
  <si>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</si>
  <si>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</si>
  <si>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</si>
  <si>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</si>
  <si>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</si>
  <si>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</si>
  <si>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</si>
  <si>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</si>
  <si>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</si>
  <si>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</si>
  <si>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</si>
  <si>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</si>
  <si>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</si>
  <si>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</si>
  <si>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</si>
  <si>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</si>
  <si>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</si>
  <si>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</si>
  <si>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</si>
  <si>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</si>
  <si>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</si>
  <si>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</si>
  <si>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</si>
  <si>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</si>
  <si>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</si>
  <si>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</si>
  <si>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</si>
  <si>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</si>
  <si>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</si>
  <si>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</si>
  <si>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</si>
  <si>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</si>
  <si>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</si>
  <si>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</si>
  <si>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</si>
  <si>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</si>
  <si>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</si>
  <si>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</si>
  <si>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</si>
  <si>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</si>
  <si>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</si>
  <si>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</si>
  <si>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</si>
  <si>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</si>
  <si>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</si>
  <si>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</si>
  <si>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</si>
  <si>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</si>
  <si>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</si>
  <si>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</si>
  <si>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</si>
  <si>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</si>
  <si>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</si>
  <si>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</si>
  <si>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</si>
  <si>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</si>
  <si>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</si>
  <si>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</si>
  <si>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</si>
  <si>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</si>
  <si>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</si>
  <si>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</si>
  <si>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</si>
  <si>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</si>
  <si>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</si>
  <si>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</si>
  <si>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</si>
  <si>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</si>
  <si>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</si>
  <si>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</si>
  <si>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</si>
  <si>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</si>
  <si>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</si>
  <si>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</si>
  <si>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</si>
  <si>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</si>
  <si>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</si>
  <si>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</si>
  <si>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</si>
  <si>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</si>
  <si>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</si>
  <si>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</si>
  <si>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</si>
  <si>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</si>
  <si>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</si>
  <si>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</si>
  <si>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</si>
  <si>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</si>
  <si>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</si>
  <si>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</si>
  <si>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</si>
  <si>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</si>
  <si>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</si>
  <si>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</si>
  <si>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</si>
  <si>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</si>
  <si>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</si>
  <si>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</si>
  <si>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</si>
  <si>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</si>
  <si>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</si>
  <si>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</si>
  <si>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</si>
  <si>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</si>
  <si>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</si>
  <si>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</si>
  <si>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</si>
  <si>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</si>
  <si>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</si>
  <si>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</si>
  <si>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</si>
  <si>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</si>
  <si>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</si>
  <si>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</si>
  <si>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</si>
  <si>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</si>
  <si>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</si>
  <si>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</si>
  <si>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</si>
  <si>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</si>
  <si>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</si>
  <si>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</si>
  <si>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</si>
  <si>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</si>
  <si>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</si>
  <si>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</si>
  <si>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</si>
  <si>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</si>
  <si>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</si>
  <si>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</si>
  <si>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</si>
  <si>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</si>
  <si>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</si>
  <si>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</si>
  <si>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</si>
  <si>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</si>
  <si>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</si>
  <si>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</si>
  <si>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</si>
  <si>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</si>
  <si>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</si>
  <si>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</si>
  <si>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</si>
  <si>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</si>
  <si>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</si>
  <si>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</si>
  <si>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</si>
  <si>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</si>
  <si>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</si>
  <si>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</si>
  <si>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</si>
  <si>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</si>
  <si>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</si>
  <si>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</si>
  <si>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</si>
  <si>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</si>
  <si>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</si>
  <si>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</si>
  <si>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</si>
  <si>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</si>
  <si>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</si>
  <si>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</si>
  <si>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</si>
  <si>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</si>
  <si>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</si>
  <si>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</si>
  <si>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</si>
  <si>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</si>
  <si>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</si>
  <si>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</si>
  <si>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</si>
  <si>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</si>
  <si>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</si>
  <si>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</si>
  <si>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</si>
  <si>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</si>
  <si>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</si>
  <si>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</si>
  <si>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</si>
  <si>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</si>
  <si>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</si>
  <si>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</si>
  <si>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</si>
  <si>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</si>
  <si>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</si>
  <si>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</si>
  <si>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</si>
  <si>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</si>
  <si>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</si>
  <si>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</si>
  <si>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</si>
  <si>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</si>
  <si>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</si>
  <si>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</si>
  <si>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</si>
  <si>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</si>
  <si>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</si>
  <si>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</si>
  <si>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</si>
  <si>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</si>
  <si>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</si>
  <si>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</si>
  <si>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</si>
  <si>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</si>
  <si>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</si>
  <si>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</si>
  <si>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</si>
  <si>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</si>
  <si>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</si>
  <si>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</si>
  <si>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</si>
  <si>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</si>
  <si>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</si>
  <si>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</si>
  <si>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</si>
  <si>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</si>
  <si>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</si>
  <si>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</si>
  <si>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</si>
  <si>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</si>
  <si>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</si>
  <si>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</si>
  <si>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</si>
  <si>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</si>
  <si>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</si>
  <si>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</si>
  <si>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</si>
  <si>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</si>
  <si>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</si>
  <si>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</si>
  <si>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</si>
  <si>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</si>
  <si>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</si>
  <si>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</si>
  <si>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</si>
  <si>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</si>
  <si>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</si>
  <si>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</si>
  <si>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</si>
  <si>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</si>
  <si>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</si>
  <si>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</si>
  <si>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</si>
  <si>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</si>
  <si>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</si>
  <si>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</si>
  <si>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</si>
  <si>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</si>
  <si>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</si>
  <si>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</si>
  <si>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</si>
  <si>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</si>
  <si>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</si>
  <si>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</si>
  <si>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</si>
  <si>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</si>
  <si>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</si>
  <si>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</si>
  <si>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</si>
  <si>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</si>
  <si>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</si>
  <si>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</si>
  <si>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</si>
  <si>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</si>
  <si>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</si>
  <si>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</si>
  <si>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</si>
  <si>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</si>
  <si>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</si>
  <si>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</si>
  <si>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</si>
  <si>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</si>
  <si>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</si>
  <si>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</si>
  <si>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</si>
  <si>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</si>
  <si>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</si>
  <si>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</si>
  <si>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</si>
  <si>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</si>
  <si>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</si>
  <si>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</si>
  <si>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</si>
  <si>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</si>
  <si>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</si>
  <si>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</si>
  <si>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</si>
  <si>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</si>
  <si>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</si>
  <si>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</si>
  <si>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</si>
  <si>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</si>
  <si>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</si>
  <si>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</si>
  <si>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</si>
  <si>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</si>
  <si>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</si>
  <si>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</si>
  <si>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</si>
  <si>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</si>
  <si>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</si>
  <si>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</si>
  <si>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</si>
  <si>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</si>
  <si>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</si>
  <si>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</si>
  <si>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</si>
  <si>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</si>
  <si>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</si>
  <si>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</si>
  <si>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</si>
  <si>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</si>
  <si>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</si>
  <si>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</si>
  <si>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</si>
  <si>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</si>
  <si>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</si>
  <si>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</si>
  <si>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</si>
  <si>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</si>
  <si>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</si>
  <si>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</si>
  <si>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</si>
  <si>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</si>
  <si>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</si>
  <si>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</si>
  <si>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</si>
  <si>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</si>
  <si>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</si>
  <si>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</si>
  <si>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</si>
  <si>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</si>
  <si>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</si>
  <si>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</si>
  <si>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</si>
  <si>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</si>
  <si>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</si>
  <si>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</si>
  <si>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</si>
  <si>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</si>
  <si>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</si>
  <si>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</si>
  <si>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</si>
  <si>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</si>
  <si>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</si>
  <si>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</si>
  <si>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</si>
  <si>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</si>
  <si>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</si>
  <si>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</si>
  <si>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</si>
  <si>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</si>
  <si>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</si>
  <si>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</si>
  <si>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</si>
  <si>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</si>
  <si>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</si>
  <si>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</si>
  <si>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</si>
  <si>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</si>
  <si>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</si>
  <si>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</si>
  <si>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</si>
  <si>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</si>
  <si>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</si>
  <si>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</si>
  <si>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</si>
  <si>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</si>
  <si>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</si>
  <si>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</si>
  <si>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</si>
  <si>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</si>
  <si>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</si>
  <si>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</si>
  <si>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</si>
  <si>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</si>
  <si>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</si>
  <si>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</si>
  <si>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</si>
  <si>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</si>
  <si>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</si>
  <si>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</si>
  <si>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</si>
  <si>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</si>
  <si>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</si>
  <si>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</si>
  <si>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</si>
  <si>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</si>
  <si>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</si>
  <si>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</si>
  <si>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</si>
  <si>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</si>
  <si>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</si>
  <si>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</si>
  <si>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</si>
  <si>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</si>
  <si>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</si>
  <si>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</si>
  <si>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</si>
  <si>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</si>
  <si>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</si>
  <si>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</si>
  <si>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</si>
  <si>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</si>
  <si>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</si>
  <si>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</si>
  <si>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</si>
  <si>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</si>
  <si>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</si>
  <si>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</si>
  <si>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</si>
  <si>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</si>
  <si>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</si>
  <si>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</si>
  <si>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</si>
  <si>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</si>
  <si>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</si>
  <si>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</si>
  <si>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</si>
  <si>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</si>
  <si>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</si>
  <si>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</si>
  <si>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</si>
  <si>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</si>
  <si>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</si>
  <si>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</si>
  <si>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</si>
  <si>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</si>
  <si>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</si>
  <si>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</si>
  <si>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</si>
  <si>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</si>
  <si>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</si>
  <si>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</si>
  <si>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</si>
  <si>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</si>
  <si>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</si>
  <si>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</si>
  <si>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</si>
  <si>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</si>
  <si>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</si>
  <si>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</si>
  <si>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</si>
  <si>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</si>
  <si>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</si>
  <si>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</si>
  <si>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</si>
  <si>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</si>
  <si>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</si>
  <si>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</si>
  <si>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</si>
  <si>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</si>
  <si>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</si>
  <si>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</si>
  <si>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</si>
  <si>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</si>
  <si>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</si>
  <si>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</si>
  <si>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</si>
  <si>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</si>
  <si>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</si>
  <si>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</si>
  <si>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</si>
  <si>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</si>
  <si>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</si>
  <si>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</si>
  <si>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</si>
  <si>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</si>
  <si>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</si>
  <si>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</si>
  <si>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</si>
  <si>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</si>
  <si>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</si>
  <si>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</si>
  <si>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</si>
  <si>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</si>
  <si>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</si>
  <si>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</si>
  <si>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</si>
  <si>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</si>
  <si>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</si>
  <si>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</si>
  <si>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</si>
  <si>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</si>
  <si>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</si>
  <si>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</si>
  <si>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</si>
  <si>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</si>
  <si>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</si>
  <si>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</si>
  <si>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</si>
  <si>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</si>
  <si>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</si>
  <si>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</si>
  <si>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</si>
  <si>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</si>
  <si>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</si>
  <si>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</si>
  <si>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</si>
  <si>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</si>
  <si>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</si>
  <si>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</si>
  <si>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</si>
  <si>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</si>
  <si>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</si>
  <si>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</si>
  <si>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</si>
  <si>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</si>
  <si>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</si>
  <si>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</si>
  <si>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</si>
  <si>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</si>
  <si>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</si>
  <si>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</si>
  <si>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</si>
  <si>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</si>
  <si>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</si>
  <si>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</si>
  <si>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</si>
  <si>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</si>
  <si>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</si>
  <si>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</si>
  <si>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</si>
  <si>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</si>
  <si>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</si>
  <si>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</si>
  <si>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</si>
  <si>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</si>
  <si>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</si>
  <si>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</si>
  <si>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</si>
  <si>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</si>
  <si>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</si>
  <si>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</si>
  <si>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</si>
  <si>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</si>
  <si>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</si>
  <si>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</si>
  <si>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</si>
  <si>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</si>
  <si>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</si>
  <si>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</si>
  <si>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</si>
  <si>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</si>
  <si>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</si>
  <si>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</si>
  <si>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</si>
  <si>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</si>
  <si>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</si>
  <si>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</si>
  <si>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</si>
  <si>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</si>
  <si>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</si>
  <si>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</si>
  <si>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</si>
  <si>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</si>
  <si>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</si>
  <si>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</si>
  <si>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</si>
  <si>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</si>
  <si>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</si>
  <si>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</si>
  <si>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</si>
  <si>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</si>
  <si>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</si>
  <si>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</si>
  <si>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</si>
  <si>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</si>
  <si>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</si>
  <si>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</si>
  <si>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</si>
  <si>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</si>
  <si>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</si>
  <si>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</si>
  <si>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</si>
  <si>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</si>
  <si>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</si>
  <si>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</si>
  <si>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</si>
  <si>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</si>
  <si>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</si>
  <si>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</si>
  <si>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</si>
  <si>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</si>
  <si>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</si>
  <si>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</si>
  <si>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</si>
  <si>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</si>
  <si>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</si>
  <si>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</si>
  <si>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</si>
  <si>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</si>
  <si>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</si>
  <si>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</si>
  <si>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</si>
  <si>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</si>
  <si>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</si>
  <si>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</si>
  <si>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</si>
  <si>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</si>
  <si>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</si>
  <si>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</si>
  <si>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</si>
  <si>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</si>
  <si>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</si>
  <si>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</si>
  <si>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</si>
  <si>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</si>
  <si>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</si>
  <si>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</si>
  <si>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</si>
  <si>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</si>
  <si>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</si>
  <si>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</si>
  <si>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</si>
  <si>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</si>
  <si>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</si>
  <si>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</si>
  <si>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</si>
  <si>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</si>
  <si>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</si>
  <si>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</si>
  <si>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</si>
  <si>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</si>
  <si>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</si>
  <si>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</si>
  <si>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</si>
  <si>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</si>
  <si>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</si>
  <si>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</si>
  <si>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</si>
  <si>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</si>
  <si>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</si>
  <si>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</si>
  <si>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</si>
  <si>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</si>
  <si>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</si>
  <si>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</si>
  <si>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</si>
  <si>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</si>
  <si>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</si>
  <si>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</si>
  <si>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</si>
  <si>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</si>
  <si>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</si>
  <si>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</si>
  <si>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</si>
  <si>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</si>
  <si>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</si>
  <si>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</si>
  <si>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</si>
  <si>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</si>
  <si>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</si>
  <si>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</si>
  <si>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</si>
  <si>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</si>
  <si>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</si>
  <si>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</si>
  <si>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</si>
  <si>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</si>
  <si>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</si>
  <si>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</si>
  <si>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</si>
  <si>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</si>
  <si>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</si>
  <si>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</si>
  <si>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</si>
  <si>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</si>
  <si>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</si>
  <si>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</si>
  <si>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</si>
  <si>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</si>
  <si>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</si>
  <si>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</si>
  <si>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</si>
  <si>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</si>
  <si>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</si>
  <si>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</si>
  <si>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</si>
  <si>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</si>
  <si>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</si>
  <si>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</si>
  <si>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</si>
  <si>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</si>
  <si>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</si>
  <si>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</si>
  <si>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</si>
  <si>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</si>
  <si>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</si>
  <si>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</si>
  <si>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</si>
  <si>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</si>
  <si>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</si>
  <si>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</si>
  <si>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</si>
  <si>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</si>
  <si>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</si>
  <si>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</si>
  <si>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</si>
  <si>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</si>
  <si>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</si>
  <si>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</si>
  <si>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</si>
  <si>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</si>
  <si>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</si>
  <si>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</si>
  <si>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</si>
  <si>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</si>
  <si>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</si>
  <si>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</si>
  <si>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</si>
  <si>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</si>
  <si>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</si>
  <si>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</si>
  <si>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</si>
  <si>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</si>
  <si>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</si>
  <si>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</si>
  <si>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</si>
  <si>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</si>
  <si>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</si>
  <si>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</si>
  <si>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</si>
  <si>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</si>
  <si>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</si>
  <si>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</si>
  <si>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</si>
  <si>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</si>
  <si>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</si>
  <si>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</si>
  <si>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</si>
  <si>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</si>
  <si>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</si>
  <si>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</si>
  <si>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</si>
  <si>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</si>
  <si>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</si>
  <si>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</si>
  <si>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</si>
  <si>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</si>
  <si>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</si>
  <si>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</si>
  <si>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</si>
  <si>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</si>
  <si>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</si>
  <si>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</si>
  <si>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</si>
  <si>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</si>
  <si>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</si>
  <si>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</si>
  <si>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</si>
  <si>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</si>
  <si>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</si>
  <si>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</si>
  <si>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</si>
  <si>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</si>
  <si>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</si>
  <si>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</si>
  <si>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</si>
  <si>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</si>
  <si>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</si>
  <si>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</si>
  <si>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</si>
  <si>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</si>
  <si>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</si>
  <si>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</si>
  <si>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</si>
  <si>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</si>
  <si>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</si>
  <si>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</si>
  <si>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</si>
  <si>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</si>
  <si>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</si>
  <si>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</si>
  <si>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</si>
  <si>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</si>
  <si>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</si>
  <si>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</si>
  <si>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</si>
  <si>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</si>
  <si>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</si>
  <si>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</si>
  <si>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</si>
  <si>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</si>
  <si>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</si>
  <si>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</si>
  <si>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</si>
  <si>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</si>
  <si>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</si>
  <si>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</si>
  <si>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</si>
  <si>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</si>
  <si>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</si>
  <si>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</si>
  <si>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</si>
  <si>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</si>
  <si>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</si>
  <si>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</si>
  <si>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</si>
  <si>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</si>
  <si>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</si>
  <si>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</si>
  <si>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</si>
  <si>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</si>
  <si>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</si>
  <si>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</si>
  <si>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</si>
  <si>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</si>
  <si>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</si>
  <si>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</si>
  <si>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</si>
  <si>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</si>
  <si>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</si>
  <si>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</si>
  <si>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</si>
  <si>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</si>
  <si>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</si>
  <si>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</si>
  <si>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</si>
  <si>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</si>
  <si>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</si>
  <si>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</si>
  <si>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</si>
  <si>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</si>
  <si>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</si>
  <si>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</si>
  <si>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</si>
  <si>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</si>
  <si>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</si>
  <si>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</si>
  <si>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</si>
  <si>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</si>
  <si>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</si>
  <si>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</si>
  <si>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</si>
  <si>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</si>
  <si>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</si>
  <si>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</si>
  <si>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</si>
  <si>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</si>
  <si>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</si>
  <si>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</si>
  <si>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</si>
  <si>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</si>
  <si>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</si>
  <si>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</si>
  <si>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</si>
  <si>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</si>
  <si>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</si>
  <si>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</si>
  <si>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</si>
  <si>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</si>
  <si>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</si>
  <si>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</si>
  <si>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</si>
  <si>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</si>
  <si>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</si>
  <si>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</si>
  <si>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</si>
  <si>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</si>
  <si>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</si>
  <si>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</si>
  <si>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</si>
  <si>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</si>
  <si>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</si>
  <si>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</si>
  <si>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</si>
  <si>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</si>
  <si>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</si>
  <si>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</si>
  <si>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</si>
  <si>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</si>
  <si>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</si>
  <si>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</si>
  <si>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</si>
  <si>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</si>
  <si>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</si>
  <si>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</si>
  <si>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</si>
  <si>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</si>
  <si>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</si>
  <si>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</si>
  <si>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</si>
  <si>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</si>
  <si>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</si>
  <si>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</si>
  <si>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</si>
  <si>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</si>
  <si>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</si>
  <si>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</si>
  <si>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</si>
  <si>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</si>
  <si>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</si>
  <si>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</si>
  <si>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</si>
  <si>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</si>
  <si>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</si>
  <si>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</si>
  <si>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</si>
  <si>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</si>
  <si>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</si>
  <si>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</si>
  <si>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</si>
  <si>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</si>
  <si>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</si>
  <si>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</si>
  <si>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</si>
  <si>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</si>
  <si>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</si>
  <si>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</si>
  <si>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</si>
  <si>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</si>
  <si>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</si>
  <si>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</si>
  <si>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</si>
  <si>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</si>
  <si>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</si>
  <si>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</si>
  <si>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</si>
  <si>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</si>
  <si>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</si>
  <si>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</si>
  <si>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</si>
  <si>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</si>
  <si>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</si>
  <si>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</si>
  <si>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</si>
  <si>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</si>
  <si>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</si>
  <si>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</si>
  <si>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</si>
  <si>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</si>
  <si>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</si>
  <si>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</si>
  <si>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</si>
  <si>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</si>
  <si>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</si>
  <si>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</si>
  <si>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</si>
  <si>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</si>
  <si>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</si>
  <si>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</si>
  <si>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</si>
  <si>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</si>
  <si>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</si>
  <si>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</si>
  <si>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</si>
  <si>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</si>
  <si>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</si>
  <si>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</si>
  <si>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</si>
  <si>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</si>
  <si>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</si>
  <si>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</si>
  <si>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</si>
  <si>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</si>
  <si>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</si>
  <si>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</si>
  <si>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</si>
  <si>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</si>
  <si>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</si>
  <si>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</si>
  <si>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</si>
  <si>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</si>
  <si>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</si>
  <si>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</si>
  <si>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</si>
  <si>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</si>
  <si>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</si>
  <si>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</si>
  <si>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</si>
  <si>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</si>
  <si>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</si>
  <si>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</si>
  <si>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</si>
  <si>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</si>
  <si>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</si>
  <si>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</si>
  <si>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</si>
  <si>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</si>
  <si>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</si>
  <si>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</si>
  <si>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</si>
  <si>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</si>
  <si>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</si>
  <si>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</si>
  <si>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</si>
  <si>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</si>
  <si>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</si>
  <si>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</si>
  <si>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</si>
  <si>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</si>
  <si>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</si>
  <si>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</si>
  <si>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</si>
  <si>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</si>
  <si>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</si>
  <si>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</si>
  <si>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</si>
  <si>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</si>
  <si>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</si>
  <si>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</si>
  <si>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</si>
  <si>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</si>
  <si>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</si>
  <si>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</si>
  <si>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</si>
  <si>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</si>
  <si>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</si>
  <si>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</si>
  <si>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</si>
  <si>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</si>
  <si>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</si>
  <si>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</si>
  <si>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</si>
  <si>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</si>
  <si>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</si>
  <si>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</si>
  <si>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</si>
  <si>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</si>
  <si>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</si>
  <si>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</si>
  <si>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</si>
  <si>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</si>
  <si>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</si>
  <si>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</si>
  <si>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</si>
  <si>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</si>
  <si>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</si>
  <si>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</si>
  <si>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</si>
  <si>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</si>
  <si>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</si>
  <si>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</si>
  <si>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</si>
  <si>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</si>
  <si>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</si>
  <si>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</si>
  <si>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</si>
  <si>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</si>
  <si>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</si>
  <si>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</si>
  <si>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</si>
  <si>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</si>
  <si>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</si>
  <si>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</si>
  <si>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</si>
  <si>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</si>
  <si>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</si>
  <si>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</si>
  <si>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</si>
  <si>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</si>
  <si>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</si>
  <si>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</si>
  <si>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</si>
  <si>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</si>
  <si>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</si>
  <si>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</si>
  <si>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</si>
  <si>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</si>
  <si>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</si>
  <si>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</si>
  <si>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</si>
  <si>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</si>
  <si>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</si>
  <si>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</si>
  <si>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</si>
  <si>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</si>
  <si>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</si>
  <si>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</si>
  <si>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</si>
  <si>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</si>
  <si>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</si>
  <si>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</si>
  <si>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</si>
  <si>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</si>
  <si>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</si>
  <si>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</si>
  <si>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</si>
  <si>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</si>
  <si>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</si>
  <si>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</si>
  <si>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</si>
  <si>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</si>
  <si>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</si>
  <si>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</si>
  <si>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</si>
  <si>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</si>
  <si>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</si>
  <si>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</si>
  <si>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</si>
  <si>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</si>
  <si>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</si>
  <si>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</si>
  <si>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</si>
  <si>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</si>
  <si>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</si>
  <si>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</si>
  <si>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</si>
  <si>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</si>
  <si>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</si>
  <si>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</si>
  <si>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</si>
  <si>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</si>
  <si>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</si>
  <si>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</si>
  <si>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</si>
  <si>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</si>
  <si>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</si>
  <si>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</si>
  <si>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</si>
  <si>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</si>
  <si>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</si>
  <si>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</si>
  <si>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</si>
  <si>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</si>
  <si>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</si>
  <si>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</si>
  <si>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</si>
  <si>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</si>
  <si>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</si>
  <si>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</si>
  <si>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</si>
  <si>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</si>
  <si>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</si>
  <si>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</si>
  <si>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</si>
  <si>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</si>
  <si>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</si>
  <si>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</si>
  <si>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</si>
  <si>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</si>
  <si>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</si>
  <si>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</si>
  <si>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</si>
  <si>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</si>
  <si>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</si>
  <si>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</si>
  <si>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</si>
  <si>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</si>
  <si>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</si>
  <si>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</si>
  <si>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</si>
  <si>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</si>
  <si>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</si>
  <si>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</si>
  <si>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</si>
  <si>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</si>
  <si>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</si>
  <si>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</si>
  <si>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</si>
  <si>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</si>
  <si>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</si>
  <si>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</si>
  <si>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</si>
  <si>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</si>
  <si>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</si>
  <si>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</si>
  <si>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</si>
  <si>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</si>
  <si>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</si>
  <si>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</si>
  <si>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</si>
  <si>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</si>
  <si>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</si>
  <si>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</si>
  <si>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</si>
  <si>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</si>
  <si>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</si>
  <si>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</si>
  <si>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</si>
  <si>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</si>
  <si>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</si>
  <si>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</si>
  <si>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</si>
  <si>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</si>
  <si>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</si>
  <si>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</si>
  <si>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</si>
  <si>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</si>
  <si>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</si>
  <si>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</si>
  <si>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</si>
  <si>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</si>
  <si>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</si>
  <si>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</si>
  <si>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</si>
  <si>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</si>
  <si>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</si>
  <si>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</si>
  <si>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</si>
  <si>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</si>
  <si>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</si>
  <si>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</si>
  <si>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</si>
  <si>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</si>
  <si>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</si>
  <si>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</si>
  <si>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</si>
  <si>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</si>
  <si>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</si>
  <si>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</si>
  <si>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</si>
  <si>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</si>
  <si>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</si>
  <si>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</si>
  <si>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</si>
  <si>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</si>
  <si>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</si>
  <si>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</si>
  <si>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</si>
  <si>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</si>
  <si>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</si>
  <si>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</si>
  <si>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</si>
  <si>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</si>
  <si>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</si>
  <si>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</si>
  <si>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</si>
  <si>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</si>
  <si>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</si>
  <si>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</si>
  <si>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</si>
  <si>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</si>
  <si>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</si>
  <si>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</si>
  <si>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</si>
  <si>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</si>
  <si>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</si>
  <si>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</si>
  <si>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</si>
  <si>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</si>
  <si>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</si>
  <si>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</si>
  <si>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</si>
  <si>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</si>
  <si>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</si>
  <si>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</si>
  <si>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</si>
  <si>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</si>
  <si>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</si>
  <si>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</si>
  <si>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</si>
  <si>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</si>
  <si>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</si>
  <si>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</si>
  <si>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</si>
  <si>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</si>
  <si>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</si>
  <si>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</si>
  <si>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</si>
  <si>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</si>
  <si>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</si>
  <si>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</si>
  <si>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</si>
  <si>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</si>
  <si>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</si>
  <si>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</si>
  <si>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</si>
  <si>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</si>
  <si>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</si>
  <si>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</si>
  <si>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</si>
  <si>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</si>
  <si>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</si>
  <si>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</si>
  <si>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</si>
  <si>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</si>
  <si>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</si>
  <si>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</si>
  <si>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</si>
  <si>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</si>
  <si>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</si>
  <si>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</si>
  <si>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</si>
  <si>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</si>
  <si>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</si>
  <si>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</si>
  <si>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</si>
  <si>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</si>
  <si>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</si>
  <si>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</si>
  <si>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</si>
  <si>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</si>
  <si>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</si>
  <si>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</si>
  <si>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</si>
  <si>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</si>
  <si>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</si>
  <si>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</si>
  <si>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</si>
  <si>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</si>
  <si>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</si>
  <si>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</si>
  <si>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</si>
  <si>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</si>
  <si>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</si>
  <si>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</si>
  <si>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</si>
  <si>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</si>
  <si>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</si>
  <si>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</si>
  <si>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</si>
  <si>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</si>
  <si>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</si>
  <si>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</si>
  <si>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</si>
  <si>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</si>
  <si>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</si>
  <si>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</si>
  <si>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</si>
  <si>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</si>
  <si>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</si>
  <si>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</si>
  <si>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</si>
  <si>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</si>
  <si>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</si>
  <si>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</si>
  <si>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</si>
  <si>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</si>
  <si>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</si>
  <si>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</si>
  <si>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</si>
  <si>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</si>
  <si>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</si>
  <si>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</si>
  <si>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</si>
  <si>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</si>
  <si>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</si>
  <si>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</si>
  <si>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</si>
  <si>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</si>
  <si>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</si>
  <si>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</si>
  <si>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</si>
  <si>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</si>
  <si>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</si>
  <si>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</si>
  <si>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</si>
  <si>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</si>
  <si>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</si>
  <si>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</si>
  <si>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</si>
  <si>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</si>
  <si>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</si>
  <si>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</si>
  <si>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</si>
  <si>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</si>
  <si>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</si>
  <si>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</si>
  <si>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</si>
  <si>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</si>
  <si>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</si>
  <si>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</si>
  <si>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</si>
  <si>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</si>
  <si>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</si>
  <si>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</si>
  <si>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</si>
  <si>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</si>
  <si>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</si>
  <si>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</si>
  <si>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</si>
  <si>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</si>
  <si>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</si>
  <si>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</si>
  <si>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</si>
  <si>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</si>
  <si>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</si>
  <si>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</si>
  <si>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</si>
  <si>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</si>
  <si>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</si>
  <si>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</si>
  <si>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</si>
  <si>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</si>
  <si>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</si>
  <si>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</si>
  <si>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</si>
  <si>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</si>
  <si>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</si>
  <si>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</si>
  <si>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</si>
  <si>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</si>
  <si>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</si>
  <si>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</si>
  <si>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</si>
  <si>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</si>
  <si>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</si>
  <si>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</si>
  <si>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</si>
  <si>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</si>
  <si>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</si>
  <si>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</si>
  <si>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</si>
  <si>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</si>
  <si>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</si>
  <si>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</si>
  <si>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</si>
  <si>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</si>
  <si>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</si>
  <si>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</si>
  <si>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</si>
  <si>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</si>
  <si>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</si>
  <si>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</si>
  <si>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</si>
  <si>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</si>
  <si>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</si>
  <si>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</si>
  <si>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</si>
  <si>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</si>
  <si>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</si>
  <si>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</si>
  <si>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</si>
  <si>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</si>
  <si>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</si>
  <si>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</si>
  <si>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</si>
  <si>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</si>
  <si>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</si>
  <si>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</si>
  <si>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</si>
  <si>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</si>
  <si>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</si>
  <si>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</si>
  <si>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</si>
  <si>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</si>
  <si>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</si>
  <si>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</si>
  <si>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</si>
  <si>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</si>
  <si>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</si>
  <si>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</si>
  <si>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</si>
  <si>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</si>
  <si>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</si>
  <si>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</si>
  <si>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</si>
  <si>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</si>
  <si>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</si>
  <si>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</si>
  <si>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</si>
  <si>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</si>
  <si>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</si>
  <si>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</si>
  <si>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</si>
  <si>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</si>
  <si>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</si>
  <si>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</si>
  <si>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</si>
  <si>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</si>
  <si>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</si>
  <si>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</si>
  <si>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</si>
  <si>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</si>
  <si>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</si>
  <si>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</si>
  <si>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</si>
  <si>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</si>
  <si>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</si>
  <si>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</si>
  <si>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</si>
  <si>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</si>
  <si>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</si>
  <si>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</si>
  <si>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</si>
  <si>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</si>
  <si>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</si>
  <si>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</si>
  <si>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</si>
  <si>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</si>
  <si>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</si>
  <si>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</si>
  <si>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</si>
  <si>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</si>
  <si>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</si>
  <si>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</si>
  <si>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</si>
  <si>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</si>
  <si>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</si>
  <si>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</si>
  <si>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</si>
  <si>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</si>
  <si>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</si>
  <si>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</si>
  <si>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</si>
  <si>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</si>
  <si>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</si>
  <si>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</si>
  <si>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</si>
  <si>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</si>
  <si>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</si>
  <si>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</si>
  <si>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</si>
  <si>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</si>
  <si>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</si>
  <si>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</si>
  <si>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</si>
  <si>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</si>
  <si>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</si>
  <si>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</si>
  <si>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</si>
  <si>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</si>
  <si>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</si>
  <si>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</si>
  <si>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</si>
  <si>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</si>
  <si>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</si>
  <si>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</si>
  <si>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</si>
  <si>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</si>
  <si>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</si>
  <si>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</si>
  <si>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</si>
  <si>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</si>
  <si>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</si>
  <si>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</si>
  <si>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</si>
  <si>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</si>
  <si>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</si>
  <si>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</si>
  <si>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</si>
  <si>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</si>
  <si>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</si>
  <si>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</si>
  <si>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</si>
  <si>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</si>
  <si>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</si>
  <si>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</si>
  <si>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</si>
  <si>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</si>
  <si>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</si>
  <si>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</si>
  <si>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</si>
  <si>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</si>
  <si>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</si>
  <si>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</si>
  <si>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</si>
  <si>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</si>
  <si>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</si>
  <si>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</si>
  <si>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</si>
  <si>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</si>
  <si>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</si>
  <si>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</si>
  <si>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</si>
  <si>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</si>
  <si>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</si>
  <si>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</si>
  <si>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</si>
  <si>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</si>
  <si>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</si>
  <si>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</si>
  <si>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</si>
  <si>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</si>
  <si>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</si>
  <si>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</si>
  <si>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</si>
  <si>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</si>
  <si>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</si>
  <si>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</si>
  <si>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</si>
  <si>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</si>
  <si>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</si>
  <si>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</si>
  <si>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</si>
  <si>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</si>
  <si>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</si>
  <si>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</si>
  <si>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</si>
  <si>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</si>
  <si>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</si>
  <si>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</si>
  <si>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</si>
  <si>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</si>
  <si>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</si>
  <si>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</si>
  <si>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</si>
  <si>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</si>
  <si>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</si>
  <si>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</si>
  <si>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</si>
  <si>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</si>
  <si>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</si>
  <si>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</si>
  <si>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</si>
  <si>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</si>
  <si>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</si>
  <si>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</si>
  <si>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</si>
  <si>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</si>
  <si>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</si>
  <si>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</si>
  <si>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</si>
  <si>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</si>
  <si>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</si>
  <si>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</si>
  <si>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</si>
  <si>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</si>
  <si>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</si>
  <si>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</si>
  <si>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</si>
  <si>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</si>
  <si>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</si>
  <si>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</si>
  <si>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</si>
  <si>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</si>
  <si>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</si>
  <si>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</si>
  <si>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</si>
  <si>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</si>
  <si>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</si>
  <si>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</si>
  <si>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</si>
  <si>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</si>
  <si>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</si>
  <si>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</si>
  <si>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</si>
  <si>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</si>
  <si>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</si>
  <si>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</si>
  <si>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</si>
  <si>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</si>
  <si>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</si>
  <si>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</si>
  <si>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</si>
  <si>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</si>
  <si>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</si>
  <si>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</si>
  <si>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</si>
  <si>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</si>
  <si>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</si>
  <si>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</si>
  <si>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</si>
  <si>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</si>
  <si>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</si>
  <si>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</si>
  <si>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</si>
  <si>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</si>
  <si>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</si>
  <si>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</si>
  <si>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</si>
  <si>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</si>
  <si>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</si>
  <si>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</si>
  <si>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</si>
  <si>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</si>
  <si>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</si>
  <si>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</si>
  <si>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</si>
  <si>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</si>
  <si>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</si>
  <si>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</si>
  <si>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</si>
  <si>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</si>
  <si>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</si>
  <si>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</si>
  <si>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</si>
  <si>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</si>
  <si>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</si>
  <si>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</si>
  <si>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</si>
  <si>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</si>
  <si>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</si>
  <si>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</si>
  <si>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</si>
  <si>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</si>
  <si>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</si>
  <si>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</si>
  <si>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</si>
  <si>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</si>
  <si>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</si>
  <si>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</si>
  <si>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</si>
  <si>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</si>
  <si>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</si>
  <si>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</si>
  <si>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</si>
  <si>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</si>
  <si>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</si>
  <si>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</si>
  <si>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</si>
  <si>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</si>
  <si>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</si>
  <si>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</si>
  <si>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</si>
  <si>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</si>
  <si>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</si>
  <si>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</si>
  <si>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</si>
  <si>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</si>
  <si>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</si>
  <si>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</si>
  <si>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</si>
  <si>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</si>
  <si>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</si>
  <si>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</si>
  <si>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</si>
  <si>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</si>
  <si>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</si>
  <si>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</si>
  <si>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</si>
  <si>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</si>
  <si>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</si>
  <si>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</si>
  <si>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</si>
  <si>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</si>
  <si>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</si>
  <si>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</si>
  <si>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</si>
  <si>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</si>
  <si>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</si>
  <si>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</si>
  <si>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</si>
  <si>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</si>
  <si>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</si>
  <si>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</si>
  <si>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</si>
  <si>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</si>
  <si>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</si>
  <si>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</si>
  <si>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</si>
  <si>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</si>
  <si>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</si>
  <si>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</si>
  <si>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</si>
  <si>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</si>
  <si>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</si>
  <si>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</si>
  <si>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</si>
  <si>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</si>
  <si>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</si>
  <si>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</si>
  <si>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</si>
  <si>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</si>
  <si>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</si>
  <si>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</si>
  <si>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</si>
  <si>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</si>
  <si>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</si>
  <si>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</si>
  <si>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</si>
  <si>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</si>
  <si>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</si>
  <si>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</si>
  <si>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</si>
  <si>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</si>
  <si>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</si>
  <si>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</si>
  <si>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</si>
  <si>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</si>
  <si>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</si>
  <si>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</si>
  <si>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</si>
  <si>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</si>
  <si>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</si>
  <si>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</si>
  <si>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</si>
  <si>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</si>
  <si>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</si>
  <si>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</si>
  <si>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</si>
  <si>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</si>
  <si>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</si>
  <si>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</si>
  <si>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</si>
  <si>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</si>
  <si>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</si>
  <si>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</si>
  <si>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</si>
  <si>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</si>
  <si>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</si>
  <si>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</si>
  <si>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</si>
  <si>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</si>
  <si>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</si>
  <si>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</si>
  <si>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</si>
  <si>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</si>
  <si>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</si>
  <si>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</si>
  <si>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</si>
  <si>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</si>
  <si>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</si>
  <si>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</si>
  <si>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</si>
  <si>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</si>
  <si>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</si>
  <si>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</si>
  <si>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</si>
  <si>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</si>
  <si>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</si>
  <si>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</si>
  <si>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</si>
  <si>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</si>
  <si>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</si>
  <si>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</si>
  <si>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</si>
  <si>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</si>
  <si>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</si>
  <si>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</si>
  <si>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</si>
  <si>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</si>
  <si>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</si>
  <si>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</si>
  <si>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</si>
  <si>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</si>
  <si>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</si>
  <si>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</si>
  <si>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</si>
  <si>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</si>
  <si>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</si>
  <si>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</si>
  <si>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</si>
  <si>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</si>
  <si>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</si>
  <si>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</si>
  <si>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</si>
  <si>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</si>
  <si>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</si>
  <si>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</si>
  <si>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</si>
  <si>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</si>
  <si>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</si>
  <si>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</si>
  <si>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</si>
  <si>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</si>
  <si>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</si>
  <si>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</si>
  <si>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</si>
  <si>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</si>
  <si>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</si>
  <si>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</si>
  <si>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</si>
  <si>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</si>
  <si>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</si>
  <si>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</si>
  <si>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</si>
  <si>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</si>
  <si>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</si>
  <si>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</si>
  <si>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</si>
  <si>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</si>
  <si>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</si>
  <si>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</si>
  <si>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</si>
  <si>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</si>
  <si>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</si>
  <si>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</si>
  <si>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</si>
  <si>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</si>
  <si>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</si>
  <si>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</si>
  <si>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</si>
  <si>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</si>
  <si>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</si>
  <si>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</si>
  <si>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</si>
  <si>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</si>
  <si>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</si>
  <si>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</si>
  <si>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</si>
  <si>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</si>
  <si>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</si>
  <si>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</si>
  <si>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</si>
  <si>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</si>
  <si>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</si>
  <si>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</si>
  <si>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</si>
  <si>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</si>
  <si>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</si>
  <si>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</si>
  <si>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</si>
  <si>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</si>
  <si>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</si>
  <si>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</si>
  <si>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</si>
  <si>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</si>
  <si>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</si>
  <si>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</si>
  <si>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</si>
  <si>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</si>
  <si>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</si>
  <si>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</si>
  <si>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</si>
  <si>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</si>
  <si>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</si>
  <si>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</si>
  <si>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</si>
  <si>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</si>
  <si>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</si>
  <si>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</si>
  <si>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</si>
  <si>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</si>
  <si>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</si>
  <si>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</si>
  <si>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</si>
  <si>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</si>
  <si>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</si>
  <si>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</si>
  <si>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</si>
  <si>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</si>
  <si>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</si>
  <si>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</si>
  <si>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</si>
  <si>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</si>
  <si>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</si>
  <si>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</si>
  <si>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</si>
  <si>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</si>
  <si>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</si>
  <si>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</si>
  <si>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</si>
  <si>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</si>
  <si>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</si>
  <si>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</si>
  <si>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</si>
  <si>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</si>
  <si>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</si>
  <si>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</si>
  <si>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</si>
  <si>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</si>
  <si>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</si>
  <si>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</si>
  <si>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</si>
  <si>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</si>
  <si>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</si>
  <si>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</si>
  <si>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</si>
  <si>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</si>
  <si>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</si>
  <si>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</si>
  <si>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</si>
  <si>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</si>
  <si>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</si>
  <si>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</si>
  <si>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</si>
  <si>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</si>
  <si>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</si>
  <si>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</si>
  <si>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</si>
  <si>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</si>
  <si>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</si>
  <si>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</si>
  <si>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</si>
  <si>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</si>
  <si>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</si>
  <si>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</si>
  <si>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</si>
  <si>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</si>
  <si>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</si>
  <si>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</si>
  <si>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</si>
  <si>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</si>
  <si>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</si>
  <si>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</si>
  <si>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</si>
  <si>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</si>
  <si>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</si>
  <si>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</si>
  <si>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</si>
  <si>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</si>
  <si>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</si>
  <si>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</si>
  <si>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</si>
  <si>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</si>
  <si>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</si>
  <si>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</si>
  <si>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</si>
  <si>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</si>
  <si>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</si>
  <si>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</si>
  <si>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</si>
  <si>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</si>
  <si>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</si>
  <si>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</si>
  <si>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</si>
  <si>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</si>
  <si>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</si>
  <si>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</si>
  <si>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</si>
  <si>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</si>
  <si>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</si>
  <si>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</si>
  <si>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</si>
  <si>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</si>
  <si>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</si>
  <si>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</si>
  <si>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</si>
  <si>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</si>
  <si>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</si>
  <si>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</si>
  <si>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</si>
  <si>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</si>
  <si>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</si>
  <si>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</si>
  <si>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</si>
  <si>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</si>
  <si>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</si>
  <si>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</si>
  <si>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</si>
  <si>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</si>
  <si>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</si>
  <si>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</si>
  <si>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</si>
  <si>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</si>
  <si>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</si>
  <si>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</si>
  <si>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</si>
  <si>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</si>
  <si>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</si>
  <si>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</si>
  <si>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</si>
  <si>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</si>
  <si>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</si>
  <si>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</si>
  <si>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</si>
  <si>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</si>
  <si>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</si>
  <si>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</si>
  <si>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</si>
  <si>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</si>
  <si>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</si>
  <si>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</si>
  <si>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</si>
  <si>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</si>
  <si>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</si>
  <si>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</si>
  <si>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</si>
  <si>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</si>
  <si>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</si>
  <si>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</si>
  <si>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</si>
  <si>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</si>
  <si>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</si>
  <si>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</si>
  <si>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</si>
  <si>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</si>
  <si>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</si>
  <si>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</si>
  <si>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</si>
  <si>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</si>
  <si>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</si>
  <si>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</si>
  <si>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</si>
  <si>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</si>
  <si>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</si>
  <si>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</si>
  <si>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</si>
  <si>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</si>
  <si>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</si>
  <si>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</si>
  <si>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</si>
  <si>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</si>
  <si>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</si>
  <si>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</si>
  <si>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</si>
  <si>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</si>
  <si>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</si>
  <si>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</si>
  <si>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</si>
  <si>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</si>
  <si>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</si>
  <si>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</si>
  <si>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</si>
  <si>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</si>
  <si>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</si>
  <si>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</si>
  <si>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</si>
  <si>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</si>
  <si>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</si>
  <si>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</si>
  <si>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</si>
  <si>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</si>
  <si>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</si>
  <si>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</si>
  <si>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</si>
  <si>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</si>
  <si>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</si>
  <si>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</si>
  <si>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</si>
  <si>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</si>
  <si>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</si>
  <si>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</si>
  <si>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</si>
  <si>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</si>
  <si>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</si>
  <si>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</si>
  <si>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</si>
  <si>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</si>
  <si>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</si>
  <si>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</si>
  <si>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</si>
  <si>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</si>
  <si>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</si>
  <si>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</si>
  <si>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</si>
  <si>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</si>
  <si>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</si>
  <si>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</si>
  <si>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</si>
  <si>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</si>
  <si>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</si>
  <si>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</si>
  <si>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</si>
  <si>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</si>
  <si>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</si>
  <si>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</si>
  <si>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</si>
  <si>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</si>
  <si>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</si>
  <si>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</si>
  <si>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</si>
  <si>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</si>
  <si>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</si>
  <si>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</si>
  <si>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</si>
  <si>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</si>
  <si>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</si>
  <si>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</si>
  <si>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</si>
  <si>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</si>
  <si>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</si>
  <si>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</si>
  <si>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</si>
  <si>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</si>
  <si>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</si>
  <si>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</si>
  <si>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</si>
  <si>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</si>
  <si>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</si>
  <si>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</si>
  <si>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</si>
  <si>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</si>
  <si>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</si>
  <si>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</si>
  <si>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</si>
  <si>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</si>
  <si>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</si>
  <si>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</si>
  <si>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</si>
  <si>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</si>
  <si>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</si>
  <si>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</si>
  <si>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</si>
  <si>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</si>
  <si>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</si>
  <si>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</si>
  <si>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</si>
  <si>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</si>
  <si>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</si>
  <si>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</si>
  <si>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</si>
  <si>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</si>
  <si>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</si>
  <si>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</si>
  <si>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</si>
  <si>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</si>
  <si>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</si>
  <si>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</si>
  <si>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</si>
  <si>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</si>
  <si>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</si>
  <si>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</si>
  <si>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</si>
  <si>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</si>
  <si>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</si>
  <si>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</si>
  <si>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</si>
  <si>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</si>
  <si>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</si>
  <si>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</si>
  <si>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</si>
  <si>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</si>
  <si>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</si>
  <si>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</si>
  <si>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</si>
  <si>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</si>
  <si>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</si>
  <si>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</si>
  <si>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</si>
  <si>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</si>
  <si>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</si>
  <si>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</si>
  <si>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</si>
  <si>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</si>
  <si>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</si>
  <si>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</si>
  <si>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</si>
  <si>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</si>
  <si>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</si>
  <si>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</si>
  <si>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</si>
  <si>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</si>
  <si>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</si>
  <si>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</si>
  <si>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</si>
  <si>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</si>
  <si>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</si>
  <si>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</si>
  <si>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</si>
  <si>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</si>
  <si>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</si>
  <si>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</si>
  <si>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</si>
  <si>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</si>
  <si>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</si>
  <si>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</si>
  <si>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</si>
  <si>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</si>
  <si>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</si>
  <si>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</si>
  <si>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</si>
  <si>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</si>
  <si>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</si>
  <si>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</si>
  <si>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</si>
  <si>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</si>
  <si>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</si>
  <si>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</si>
  <si>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</si>
  <si>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</si>
  <si>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</si>
  <si>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</si>
  <si>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</si>
  <si>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</si>
  <si>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</si>
  <si>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</si>
  <si>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</si>
  <si>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</si>
  <si>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</si>
  <si>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</si>
  <si>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</si>
  <si>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</si>
  <si>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</si>
  <si>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</si>
  <si>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</si>
  <si>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</si>
  <si>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</si>
  <si>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</si>
  <si>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</si>
  <si>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</si>
  <si>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</si>
  <si>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</si>
  <si>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</si>
  <si>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</si>
  <si>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</si>
  <si>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</si>
  <si>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</si>
  <si>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</si>
  <si>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</si>
  <si>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</si>
  <si>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</si>
  <si>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</si>
  <si>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</si>
  <si>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</si>
  <si>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</si>
  <si>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</si>
  <si>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</si>
  <si>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</si>
  <si>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</si>
  <si>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</si>
  <si>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</si>
  <si>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</si>
  <si>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</si>
  <si>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</si>
  <si>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</si>
  <si>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</si>
  <si>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</si>
  <si>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</si>
  <si>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</si>
  <si>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</si>
  <si>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</si>
  <si>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</si>
  <si>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</si>
  <si>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</si>
  <si>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</si>
  <si>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</si>
  <si>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</si>
  <si>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</si>
  <si>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</si>
  <si>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</si>
  <si>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</si>
  <si>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</si>
  <si>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</si>
  <si>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</si>
  <si>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</si>
  <si>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</si>
  <si>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</si>
  <si>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</si>
  <si>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</si>
  <si>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</si>
  <si>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</si>
  <si>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</si>
  <si>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</si>
  <si>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</si>
  <si>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</si>
  <si>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</si>
  <si>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</si>
  <si>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</si>
  <si>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</si>
  <si>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</si>
  <si>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</si>
  <si>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</si>
  <si>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</si>
  <si>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</si>
  <si>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</si>
  <si>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</si>
  <si>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</si>
  <si>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</si>
  <si>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</si>
  <si>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</si>
  <si>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</si>
  <si>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</si>
  <si>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</si>
  <si>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</si>
  <si>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</si>
  <si>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</si>
  <si>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</si>
  <si>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</si>
  <si>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</si>
  <si>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</si>
  <si>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</si>
  <si>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</si>
  <si>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</si>
  <si>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</si>
  <si>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</si>
  <si>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</si>
  <si>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</si>
  <si>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</si>
  <si>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</si>
  <si>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</si>
  <si>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</si>
  <si>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</si>
  <si>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</si>
  <si>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</si>
  <si>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</si>
  <si>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</si>
  <si>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</si>
  <si>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</si>
  <si>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</si>
  <si>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</si>
  <si>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</si>
  <si>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</si>
  <si>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</si>
  <si>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</si>
  <si>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</si>
  <si>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</si>
  <si>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</si>
  <si>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</si>
  <si>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</si>
  <si>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</si>
  <si>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</si>
  <si>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</si>
  <si>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</si>
  <si>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</si>
  <si>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</si>
  <si>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</si>
  <si>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</si>
  <si>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</si>
  <si>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</si>
  <si>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</si>
  <si>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</si>
  <si>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</si>
  <si>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</si>
  <si>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</si>
  <si>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</si>
  <si>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</si>
  <si>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</si>
  <si>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</si>
  <si>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</si>
  <si>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</si>
  <si>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</si>
  <si>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</si>
  <si>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</si>
  <si>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</si>
  <si>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</si>
  <si>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</si>
  <si>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</si>
  <si>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</si>
  <si>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</si>
  <si>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</si>
  <si>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</si>
  <si>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</si>
  <si>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</si>
  <si>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</si>
  <si>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</si>
  <si>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</si>
  <si>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</si>
  <si>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</si>
  <si>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</si>
  <si>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</si>
  <si>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</si>
  <si>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</si>
  <si>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</si>
  <si>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</si>
  <si>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</si>
  <si>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</si>
  <si>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</si>
  <si>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</si>
  <si>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</si>
  <si>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</si>
  <si>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</si>
  <si>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</si>
  <si>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</si>
  <si>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</si>
  <si>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</si>
  <si>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</si>
  <si>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</si>
  <si>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</si>
  <si>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</si>
  <si>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</si>
  <si>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</si>
  <si>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</si>
  <si>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</si>
  <si>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</si>
  <si>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</si>
  <si>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</si>
  <si>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</si>
  <si>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</si>
  <si>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</si>
  <si>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</si>
  <si>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</si>
  <si>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</si>
  <si>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</si>
  <si>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</si>
  <si>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</si>
  <si>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</si>
  <si>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</si>
  <si>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</si>
  <si>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</si>
  <si>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</si>
  <si>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</si>
  <si>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</si>
  <si>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</si>
  <si>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</si>
  <si>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</si>
  <si>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</si>
  <si>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</si>
  <si>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</si>
  <si>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</si>
  <si>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</si>
  <si>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</si>
  <si>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</si>
  <si>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</si>
  <si>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</si>
  <si>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</si>
  <si>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</si>
  <si>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</si>
  <si>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</si>
  <si>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</si>
  <si>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</si>
  <si>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</si>
  <si>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</si>
  <si>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</si>
  <si>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</si>
  <si>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</si>
  <si>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</si>
  <si>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</si>
  <si>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</si>
  <si>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</si>
  <si>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</si>
  <si>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</si>
  <si>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</si>
  <si>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</si>
  <si>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</si>
  <si>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</si>
  <si>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</si>
  <si>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</si>
  <si>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</si>
  <si>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</si>
  <si>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</si>
  <si>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</si>
  <si>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</si>
  <si>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</si>
  <si>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</si>
  <si>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</si>
  <si>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</si>
  <si>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</si>
  <si>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</si>
  <si>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</si>
  <si>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</si>
  <si>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</si>
  <si>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</si>
  <si>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</si>
  <si>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</si>
  <si>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</si>
  <si>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</si>
  <si>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</si>
  <si>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</si>
  <si>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</si>
  <si>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</si>
  <si>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</si>
  <si>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</si>
  <si>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</si>
  <si>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</si>
  <si>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</si>
  <si>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</si>
  <si>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</si>
  <si>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</si>
  <si>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</si>
  <si>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</si>
  <si>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</si>
  <si>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</si>
  <si>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</si>
  <si>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</si>
  <si>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</si>
  <si>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</si>
  <si>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</si>
  <si>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</si>
  <si>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</si>
  <si>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</si>
  <si>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</si>
  <si>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</si>
  <si>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</si>
  <si>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</si>
  <si>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</si>
  <si>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</si>
  <si>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</si>
  <si>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</si>
  <si>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</si>
  <si>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</si>
  <si>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</si>
  <si>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</si>
  <si>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</si>
  <si>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</si>
  <si>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</si>
  <si>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</si>
  <si>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</si>
  <si>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</si>
  <si>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</si>
  <si>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</si>
  <si>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</si>
  <si>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</si>
  <si>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</si>
  <si>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</si>
  <si>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</si>
  <si>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</si>
  <si>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</si>
  <si>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</si>
  <si>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</si>
  <si>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</si>
  <si>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</si>
  <si>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</si>
  <si>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</si>
  <si>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</si>
  <si>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</si>
  <si>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</si>
  <si>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</si>
  <si>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</si>
  <si>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</si>
  <si>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</si>
  <si>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</si>
  <si>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</si>
  <si>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</si>
  <si>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</si>
  <si>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</si>
  <si>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</si>
  <si>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</si>
  <si>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</si>
  <si>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</si>
  <si>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</si>
  <si>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</si>
  <si>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</si>
  <si>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</si>
  <si>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</si>
  <si>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</si>
  <si>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</si>
  <si>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</si>
  <si>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</si>
  <si>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</si>
  <si>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</si>
  <si>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</si>
  <si>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</si>
  <si>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</si>
  <si>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</si>
  <si>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</si>
  <si>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</si>
  <si>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</si>
  <si>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</si>
  <si>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</si>
  <si>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</si>
  <si>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</si>
  <si>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</si>
  <si>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</si>
  <si>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</si>
  <si>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</si>
  <si>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</si>
  <si>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</si>
  <si>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</si>
  <si>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</si>
  <si>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</si>
  <si>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</si>
  <si>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</si>
  <si>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</si>
  <si>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</si>
  <si>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</si>
  <si>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</si>
  <si>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</si>
  <si>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</si>
  <si>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</si>
  <si>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</si>
  <si>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</si>
  <si>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</si>
  <si>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</si>
  <si>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</si>
  <si>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</si>
  <si>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</si>
  <si>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</si>
  <si>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</si>
  <si>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</si>
  <si>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</si>
  <si>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</si>
  <si>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</si>
  <si>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</si>
  <si>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</si>
  <si>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</si>
  <si>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</si>
  <si>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</si>
  <si>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</si>
  <si>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</si>
  <si>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</si>
  <si>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</si>
  <si>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</si>
  <si>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</si>
  <si>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</si>
  <si>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</si>
  <si>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</si>
  <si>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</si>
  <si>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</si>
  <si>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</si>
  <si>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</si>
  <si>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</si>
  <si>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</si>
  <si>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</si>
  <si>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</si>
  <si>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</si>
  <si>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</si>
  <si>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</si>
  <si>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</si>
  <si>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</si>
  <si>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</si>
  <si>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</si>
  <si>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</si>
  <si>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</si>
  <si>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</si>
  <si>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</si>
  <si>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</si>
  <si>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</si>
  <si>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</si>
  <si>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</si>
  <si>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</si>
  <si>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</si>
  <si>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</si>
  <si>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</si>
  <si>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</si>
  <si>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</si>
  <si>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</si>
  <si>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</si>
  <si>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</si>
  <si>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</si>
  <si>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</si>
  <si>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</si>
  <si>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</si>
  <si>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</si>
  <si>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</si>
  <si>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</si>
  <si>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</si>
  <si>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</si>
  <si>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</si>
  <si>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</si>
  <si>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</si>
  <si>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</si>
  <si>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</si>
  <si>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</si>
  <si>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</si>
  <si>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</si>
  <si>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</si>
  <si>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</si>
  <si>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</si>
  <si>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</si>
  <si>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</si>
  <si>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</si>
  <si>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</si>
  <si>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</si>
  <si>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</si>
  <si>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</si>
  <si>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</si>
  <si>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</si>
  <si>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</si>
  <si>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</si>
  <si>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</si>
  <si>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</si>
  <si>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</si>
  <si>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</si>
  <si>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</si>
  <si>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</si>
  <si>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</si>
  <si>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</si>
  <si>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</si>
  <si>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</si>
  <si>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</si>
  <si>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</si>
  <si>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</si>
  <si>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</si>
  <si>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</si>
  <si>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</si>
  <si>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</si>
  <si>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</si>
  <si>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</si>
  <si>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</si>
  <si>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</si>
  <si>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</si>
  <si>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</si>
  <si>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</si>
  <si>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</si>
  <si>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</si>
  <si>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</si>
  <si>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</si>
  <si>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</si>
  <si>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</si>
  <si>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</si>
  <si>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</si>
  <si>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</si>
  <si>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</si>
  <si>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</si>
  <si>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</si>
  <si>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</si>
  <si>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</si>
  <si>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</si>
  <si>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</si>
  <si>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</si>
  <si>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</si>
  <si>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</si>
  <si>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</si>
  <si>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</si>
  <si>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</si>
  <si>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</si>
  <si>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</si>
  <si>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</si>
  <si>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</si>
  <si>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</si>
  <si>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</si>
  <si>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</si>
  <si>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</si>
  <si>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</si>
  <si>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</si>
  <si>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</si>
  <si>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</si>
  <si>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</si>
  <si>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</si>
  <si>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</si>
  <si>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</si>
  <si>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</si>
  <si>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</si>
  <si>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</si>
  <si>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</si>
  <si>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</si>
  <si>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</si>
  <si>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</si>
  <si>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</si>
  <si>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</si>
  <si>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</si>
  <si>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</si>
  <si>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</si>
  <si>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</si>
  <si>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</si>
  <si>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</si>
  <si>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</si>
  <si>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</si>
  <si>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</si>
  <si>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</si>
  <si>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</si>
  <si>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</si>
  <si>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</si>
  <si>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</si>
  <si>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</si>
  <si>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</si>
  <si>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</si>
  <si>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</si>
  <si>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</si>
  <si>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</si>
  <si>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</si>
  <si>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</si>
  <si>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</si>
  <si>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</si>
  <si>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</si>
  <si>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</si>
  <si>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</si>
  <si>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</si>
  <si>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</si>
  <si>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</si>
  <si>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</si>
  <si>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</si>
  <si>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</si>
  <si>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</si>
  <si>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</si>
  <si>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</si>
  <si>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</si>
  <si>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</si>
  <si>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</si>
  <si>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</si>
  <si>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</si>
  <si>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</si>
  <si>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</si>
  <si>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</si>
  <si>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</si>
  <si>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</si>
  <si>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</si>
  <si>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</si>
  <si>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</si>
  <si>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</si>
  <si>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</si>
  <si>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</si>
  <si>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</si>
  <si>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</si>
  <si>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</si>
  <si>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</si>
  <si>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</si>
  <si>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</si>
  <si>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</si>
  <si>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</si>
  <si>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</si>
  <si>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</si>
  <si>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</si>
  <si>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</si>
  <si>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</si>
  <si>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</si>
  <si>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</si>
  <si>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</si>
  <si>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</si>
  <si>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</si>
  <si>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</si>
  <si>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</si>
  <si>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</si>
  <si>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</si>
  <si>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</si>
  <si>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</si>
  <si>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</si>
  <si>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</si>
  <si>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</si>
  <si>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</si>
  <si>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</si>
  <si>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</si>
  <si>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</si>
  <si>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</si>
  <si>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</si>
  <si>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</si>
  <si>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</si>
  <si>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</si>
  <si>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</si>
  <si>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</si>
  <si>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</si>
  <si>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</si>
  <si>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</si>
  <si>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</si>
  <si>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</si>
  <si>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</si>
  <si>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</si>
  <si>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</si>
  <si>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</si>
  <si>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</si>
  <si>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</si>
  <si>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</si>
  <si>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</si>
  <si>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</si>
  <si>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</si>
  <si>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</si>
  <si>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</si>
  <si>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</si>
  <si>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</si>
  <si>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</si>
  <si>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</si>
  <si>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</si>
  <si>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</si>
  <si>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</si>
  <si>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</si>
  <si>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</si>
  <si>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</si>
  <si>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</si>
  <si>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</si>
  <si>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</si>
  <si>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</si>
  <si>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</si>
  <si>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</si>
  <si>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</si>
  <si>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</si>
  <si>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</si>
  <si>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</si>
  <si>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</si>
  <si>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</si>
  <si>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</si>
  <si>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</si>
  <si>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</si>
  <si>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</si>
  <si>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</si>
  <si>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</si>
  <si>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</si>
  <si>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</si>
  <si>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</si>
  <si>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</si>
  <si>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</si>
  <si>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</si>
  <si>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</si>
  <si>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</si>
  <si>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</si>
  <si>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</si>
  <si>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</si>
  <si>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</si>
  <si>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</si>
  <si>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</si>
  <si>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</si>
  <si>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</si>
  <si>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</si>
  <si>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</si>
  <si>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</si>
  <si>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</si>
  <si>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</si>
  <si>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</si>
  <si>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</si>
  <si>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</si>
  <si>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</si>
  <si>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</si>
  <si>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</si>
  <si>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</si>
  <si>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</si>
  <si>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</si>
  <si>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</si>
  <si>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</si>
  <si>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</si>
  <si>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</si>
  <si>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</si>
  <si>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</si>
  <si>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</si>
  <si>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</si>
  <si>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</si>
  <si>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</si>
  <si>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</si>
  <si>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</si>
  <si>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</si>
  <si>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</si>
  <si>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</si>
  <si>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</si>
  <si>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</si>
  <si>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</si>
  <si>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</si>
  <si>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</si>
  <si>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</si>
  <si>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</si>
  <si>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</si>
  <si>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</si>
  <si>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</si>
  <si>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</si>
  <si>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</si>
  <si>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</si>
  <si>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</si>
  <si>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</si>
  <si>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</si>
  <si>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</si>
  <si>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</si>
  <si>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</si>
  <si>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</si>
  <si>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</si>
  <si>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</si>
  <si>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</si>
  <si>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</si>
  <si>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</si>
  <si>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</si>
  <si>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</si>
  <si>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</si>
  <si>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</si>
  <si>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</si>
  <si>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</si>
  <si>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</si>
  <si>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</si>
  <si>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</si>
  <si>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</si>
  <si>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</si>
  <si>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</si>
  <si>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</si>
  <si>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</si>
  <si>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</si>
  <si>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</si>
  <si>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</si>
  <si>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</si>
  <si>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</si>
  <si>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</si>
  <si>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</si>
  <si>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</si>
  <si>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</si>
  <si>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</si>
  <si>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</si>
  <si>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</si>
  <si>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</si>
  <si>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</si>
  <si>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</si>
  <si>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</si>
  <si>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</si>
  <si>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</si>
  <si>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</si>
  <si>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</si>
  <si>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</si>
  <si>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</si>
  <si>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</si>
  <si>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</si>
  <si>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</si>
  <si>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</si>
  <si>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</si>
  <si>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</si>
  <si>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</si>
  <si>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</si>
  <si>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</si>
  <si>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</si>
  <si>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</si>
  <si>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</si>
  <si>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</si>
  <si>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</si>
  <si>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</si>
  <si>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</si>
  <si>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</si>
  <si>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</si>
  <si>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</si>
  <si>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</si>
  <si>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</si>
  <si>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</si>
  <si>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</si>
  <si>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</si>
  <si>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</si>
  <si>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</si>
  <si>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</si>
  <si>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</si>
  <si>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</si>
  <si>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</si>
  <si>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</si>
  <si>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</si>
  <si>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</si>
  <si>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</si>
  <si>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</si>
  <si>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</si>
  <si>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</si>
  <si>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</si>
  <si>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</si>
  <si>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</si>
  <si>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</si>
  <si>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</si>
  <si>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</si>
  <si>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</si>
  <si>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</si>
  <si>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</si>
  <si>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</si>
  <si>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</si>
  <si>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</si>
  <si>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</si>
  <si>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</si>
  <si>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</si>
  <si>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</si>
  <si>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</si>
  <si>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</si>
  <si>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</si>
  <si>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</si>
  <si>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</si>
  <si>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</si>
  <si>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</si>
  <si>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</si>
  <si>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</si>
  <si>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</si>
  <si>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</si>
  <si>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</si>
  <si>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</si>
  <si>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</si>
  <si>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</si>
  <si>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</si>
  <si>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</si>
  <si>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</si>
  <si>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</si>
  <si>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</si>
  <si>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</si>
  <si>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</si>
  <si>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</si>
  <si>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</si>
  <si>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</si>
  <si>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</si>
  <si>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</si>
  <si>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</si>
  <si>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</si>
  <si>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</si>
  <si>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</si>
  <si>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</si>
  <si>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</si>
  <si>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</si>
  <si>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</si>
  <si>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</si>
  <si>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</si>
  <si>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</si>
  <si>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</si>
  <si>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</si>
  <si>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</si>
  <si>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</si>
  <si>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</si>
  <si>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</si>
  <si>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</si>
  <si>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</si>
  <si>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</si>
  <si>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</si>
  <si>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</si>
  <si>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</si>
  <si>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</si>
  <si>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</si>
  <si>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</si>
  <si>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</si>
  <si>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</si>
  <si>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</si>
  <si>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</si>
  <si>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</si>
  <si>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</si>
  <si>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</si>
  <si>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</si>
  <si>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</si>
  <si>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</si>
  <si>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</si>
  <si>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</si>
  <si>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</si>
  <si>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</si>
  <si>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</si>
  <si>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</si>
  <si>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</si>
  <si>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</si>
  <si>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</si>
  <si>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</si>
  <si>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</si>
  <si>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</si>
  <si>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</si>
  <si>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</si>
  <si>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</si>
  <si>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</si>
  <si>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</si>
  <si>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</si>
  <si>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</si>
  <si>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</si>
  <si>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</si>
  <si>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</si>
  <si>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</si>
  <si>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</si>
  <si>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</si>
  <si>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</si>
  <si>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</si>
  <si>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</si>
  <si>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</si>
  <si>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</si>
  <si>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</si>
  <si>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</si>
  <si>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</si>
  <si>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</si>
  <si>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</si>
  <si>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</si>
  <si>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</si>
  <si>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</si>
  <si>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</si>
  <si>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</si>
  <si>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</si>
  <si>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</si>
  <si>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</si>
  <si>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</si>
  <si>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</si>
  <si>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</si>
  <si>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</si>
  <si>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</si>
  <si>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</si>
  <si>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</si>
  <si>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</si>
  <si>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</si>
  <si>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</si>
  <si>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</si>
  <si>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</si>
  <si>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</si>
  <si>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</si>
  <si>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</si>
  <si>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</si>
  <si>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</si>
  <si>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</si>
  <si>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</si>
  <si>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</si>
  <si>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</si>
  <si>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</si>
  <si>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</si>
  <si>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</si>
  <si>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</si>
  <si>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</si>
  <si>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</si>
  <si>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</si>
  <si>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</si>
  <si>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</si>
  <si>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</si>
  <si>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</si>
  <si>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</si>
  <si>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</si>
  <si>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</si>
  <si>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</si>
  <si>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</si>
  <si>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</si>
  <si>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</si>
  <si>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</si>
  <si>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</si>
  <si>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</si>
  <si>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</si>
  <si>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</si>
  <si>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</si>
  <si>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</si>
  <si>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</si>
  <si>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</si>
  <si>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</si>
  <si>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</si>
  <si>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</si>
  <si>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</si>
  <si>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</si>
  <si>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</si>
  <si>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</si>
  <si>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</si>
  <si>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</si>
  <si>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</si>
  <si>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</si>
  <si>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</si>
  <si>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</si>
  <si>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</si>
  <si>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</si>
  <si>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</si>
  <si>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</si>
  <si>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</si>
  <si>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</si>
  <si>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</si>
  <si>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</si>
  <si>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</si>
  <si>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</si>
  <si>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</si>
  <si>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</si>
  <si>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</si>
  <si>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</si>
  <si>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</si>
  <si>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</si>
  <si>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</si>
  <si>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</si>
  <si>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</si>
  <si>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</si>
  <si>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</si>
  <si>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</si>
  <si>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</si>
  <si>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</si>
  <si>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</si>
  <si>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</si>
  <si>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</si>
  <si>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</si>
  <si>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</si>
  <si>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</si>
  <si>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</si>
  <si>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</si>
  <si>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</si>
  <si>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</si>
  <si>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</si>
  <si>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</si>
  <si>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</si>
  <si>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</si>
  <si>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</si>
  <si>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</si>
  <si>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</si>
  <si>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</si>
  <si>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</si>
  <si>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</si>
  <si>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</si>
  <si>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</si>
  <si>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</si>
  <si>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</si>
  <si>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</si>
  <si>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</si>
  <si>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</si>
  <si>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</si>
  <si>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</si>
  <si>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</si>
  <si>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</si>
  <si>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</si>
  <si>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</si>
  <si>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</si>
  <si>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</si>
  <si>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</si>
  <si>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</si>
  <si>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</si>
  <si>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</si>
  <si>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</si>
  <si>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</si>
  <si>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</si>
  <si>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</si>
  <si>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</si>
  <si>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</si>
  <si>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</si>
  <si>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</si>
  <si>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</si>
  <si>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</si>
  <si>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</si>
  <si>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</si>
  <si>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</si>
  <si>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</si>
  <si>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</si>
  <si>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</si>
  <si>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</si>
  <si>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</si>
  <si>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</si>
  <si>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</si>
  <si>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</si>
  <si>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</si>
  <si>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</si>
  <si>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</si>
  <si>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</si>
  <si>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</si>
  <si>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</si>
  <si>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</si>
  <si>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</si>
  <si>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</si>
  <si>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</si>
  <si>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</si>
  <si>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</si>
  <si>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</si>
  <si>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</si>
  <si>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</si>
  <si>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</si>
  <si>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</si>
  <si>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</si>
  <si>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</si>
  <si>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</si>
  <si>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</si>
  <si>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</si>
  <si>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</si>
  <si>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</si>
  <si>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</si>
  <si>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</si>
  <si>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</si>
  <si>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</si>
  <si>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</si>
  <si>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</si>
  <si>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</si>
  <si>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</si>
  <si>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</si>
  <si>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</si>
  <si>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</si>
  <si>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</si>
  <si>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</si>
  <si>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</si>
  <si>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</si>
  <si>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</si>
  <si>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</si>
  <si>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</si>
  <si>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</si>
  <si>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</si>
  <si>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</si>
  <si>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</si>
  <si>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</si>
  <si>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</si>
  <si>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</si>
  <si>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</si>
  <si>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</si>
  <si>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</si>
  <si>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</si>
  <si>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</si>
  <si>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</si>
  <si>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</si>
  <si>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</si>
  <si>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</si>
  <si>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</si>
  <si>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</si>
  <si>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</si>
  <si>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</si>
  <si>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</si>
  <si>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</si>
  <si>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</si>
  <si>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</si>
  <si>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</si>
  <si>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</si>
  <si>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</si>
  <si>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</si>
  <si>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</si>
  <si>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</si>
  <si>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</si>
  <si>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</si>
  <si>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</si>
  <si>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</si>
  <si>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</si>
  <si>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</si>
  <si>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</si>
  <si>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</si>
  <si>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</si>
  <si>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</si>
  <si>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</si>
  <si>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</si>
  <si>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</si>
  <si>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</si>
  <si>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</si>
  <si>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</si>
  <si>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</si>
  <si>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</si>
  <si>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</si>
  <si>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</si>
  <si>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</si>
  <si>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</si>
  <si>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</si>
  <si>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</si>
  <si>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</si>
  <si>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</si>
  <si>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</si>
  <si>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</si>
  <si>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</si>
  <si>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</si>
  <si>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</si>
  <si>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</si>
  <si>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</si>
  <si>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</si>
  <si>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</si>
  <si>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</si>
  <si>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</si>
  <si>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</si>
  <si>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</si>
  <si>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</si>
  <si>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</si>
  <si>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</si>
  <si>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</si>
  <si>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</si>
  <si>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</si>
  <si>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</si>
  <si>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</si>
  <si>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</si>
  <si>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</si>
  <si>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</si>
  <si>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</si>
  <si>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</si>
  <si>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</si>
  <si>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</si>
  <si>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</si>
  <si>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</si>
  <si>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</si>
  <si>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</si>
  <si>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</si>
  <si>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</si>
  <si>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</si>
  <si>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</si>
  <si>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</si>
  <si>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</si>
  <si>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</si>
  <si>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</si>
  <si>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</si>
  <si>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</si>
  <si>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</si>
  <si>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</si>
  <si>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</si>
  <si>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</si>
  <si>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</si>
  <si>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</si>
  <si>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</si>
  <si>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</si>
  <si>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</si>
  <si>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</si>
  <si>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</si>
  <si>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</si>
  <si>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</si>
  <si>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</si>
  <si>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</si>
  <si>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</si>
  <si>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</si>
  <si>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</si>
  <si>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</si>
  <si>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</si>
  <si>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</si>
  <si>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</si>
  <si>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</si>
  <si>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</si>
  <si>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</si>
  <si>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</si>
  <si>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</si>
  <si>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</si>
  <si>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</si>
  <si>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</si>
  <si>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</si>
  <si>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</si>
  <si>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</si>
  <si>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</si>
  <si>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</si>
  <si>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</si>
  <si>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</si>
  <si>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</si>
  <si>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</si>
  <si>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</si>
  <si>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</si>
  <si>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</si>
  <si>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</si>
  <si>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</si>
  <si>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</si>
  <si>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</si>
  <si>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</si>
  <si>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</si>
  <si>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</si>
  <si>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</si>
  <si>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</si>
  <si>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</si>
  <si>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</si>
  <si>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</si>
  <si>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</si>
  <si>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</si>
  <si>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</si>
  <si>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</si>
  <si>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</si>
  <si>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</si>
  <si>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</si>
  <si>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</si>
  <si>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</si>
  <si>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</si>
  <si>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</si>
  <si>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</si>
  <si>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</si>
  <si>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</si>
  <si>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</si>
  <si>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</si>
  <si>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</si>
  <si>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</si>
  <si>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</si>
  <si>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</si>
  <si>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</si>
  <si>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</si>
  <si>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</si>
  <si>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</si>
  <si>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</si>
  <si>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</si>
  <si>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</si>
  <si>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</si>
  <si>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</si>
  <si>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</si>
  <si>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</si>
  <si>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</si>
  <si>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</si>
  <si>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</si>
  <si>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</si>
  <si>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</si>
  <si>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</si>
  <si>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</si>
  <si>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</si>
  <si>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</si>
  <si>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</si>
  <si>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</si>
  <si>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</si>
  <si>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</si>
  <si>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</si>
  <si>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</si>
  <si>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</si>
  <si>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</si>
  <si>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</si>
  <si>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</si>
  <si>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</si>
  <si>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</si>
  <si>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</si>
  <si>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</si>
  <si>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</si>
  <si>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</si>
  <si>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</si>
  <si>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</si>
  <si>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</si>
  <si>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</si>
  <si>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</si>
  <si>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</si>
  <si>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</si>
  <si>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</si>
  <si>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</si>
  <si>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</si>
  <si>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</si>
  <si>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</si>
  <si>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</si>
  <si>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</si>
  <si>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</si>
  <si>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</si>
  <si>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</si>
  <si>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</si>
  <si>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</si>
  <si>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</si>
  <si>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</si>
  <si>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</si>
  <si>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</si>
  <si>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</si>
  <si>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</si>
  <si>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</si>
  <si>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</si>
  <si>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</si>
  <si>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</si>
  <si>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</si>
  <si>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</si>
  <si>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</si>
  <si>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</si>
  <si>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</si>
  <si>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</si>
  <si>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</si>
  <si>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</si>
  <si>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</si>
  <si>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</si>
  <si>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</si>
  <si>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</si>
  <si>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</si>
  <si>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</si>
  <si>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</si>
  <si>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</si>
  <si>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</si>
  <si>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</si>
  <si>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</si>
  <si>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</si>
  <si>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</si>
  <si>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</si>
  <si>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</si>
  <si>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</si>
  <si>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</si>
  <si>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</si>
  <si>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</si>
  <si>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</si>
  <si>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</si>
  <si>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</si>
  <si>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</si>
  <si>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</si>
  <si>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</si>
  <si>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</si>
  <si>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</si>
  <si>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</si>
  <si>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</si>
  <si>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</si>
  <si>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</si>
  <si>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</si>
  <si>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</si>
  <si>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</si>
  <si>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</si>
  <si>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</si>
  <si>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</si>
  <si>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</si>
  <si>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</si>
  <si>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</si>
  <si>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</si>
  <si>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</si>
  <si>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</si>
  <si>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</si>
  <si>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</si>
  <si>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</si>
  <si>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</si>
  <si>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</si>
  <si>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</si>
  <si>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</si>
  <si>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</si>
  <si>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</si>
  <si>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</si>
  <si>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</si>
  <si>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</si>
  <si>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</si>
  <si>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</si>
  <si>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</si>
  <si>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</si>
  <si>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</si>
  <si>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</si>
  <si>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</si>
  <si>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</si>
  <si>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</si>
  <si>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</si>
  <si>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</si>
  <si>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</si>
  <si>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</si>
  <si>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</si>
  <si>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</si>
  <si>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</si>
  <si>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</si>
  <si>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</si>
  <si>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</si>
  <si>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</si>
  <si>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</si>
  <si>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</si>
  <si>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</si>
  <si>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</si>
  <si>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</si>
  <si>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</si>
  <si>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</si>
  <si>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</si>
  <si>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</si>
  <si>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</si>
  <si>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</si>
  <si>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</si>
  <si>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</si>
  <si>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</si>
  <si>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</si>
  <si>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</si>
  <si>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</si>
  <si>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</si>
  <si>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</si>
  <si>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</si>
  <si>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</si>
  <si>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</si>
  <si>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</si>
  <si>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</si>
  <si>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</si>
  <si>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</si>
  <si>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</si>
  <si>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</si>
  <si>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</si>
  <si>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</si>
  <si>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</si>
  <si>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</si>
  <si>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</si>
  <si>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</si>
  <si>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</si>
  <si>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</si>
  <si>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</si>
  <si>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</si>
  <si>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</si>
  <si>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</si>
  <si>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</si>
  <si>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</si>
  <si>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</si>
  <si>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</si>
  <si>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</si>
  <si>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</si>
  <si>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</si>
  <si>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</si>
  <si>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</si>
  <si>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</si>
  <si>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</si>
  <si>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</si>
  <si>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</si>
  <si>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</si>
  <si>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</si>
  <si>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</si>
  <si>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</si>
  <si>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</si>
  <si>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</si>
  <si>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</si>
  <si>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</si>
  <si>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</si>
  <si>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</si>
  <si>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</si>
  <si>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</si>
  <si>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</si>
  <si>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</si>
  <si>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</si>
  <si>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</si>
  <si>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</si>
  <si>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</si>
  <si>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</si>
  <si>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</si>
  <si>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</si>
  <si>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</si>
  <si>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</si>
  <si>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</si>
  <si>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</si>
  <si>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</si>
  <si>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</si>
  <si>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</si>
  <si>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</si>
  <si>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</si>
  <si>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</si>
  <si>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</si>
  <si>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</si>
  <si>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</si>
  <si>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</si>
  <si>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</si>
  <si>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</si>
  <si>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</si>
  <si>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</si>
  <si>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</si>
  <si>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</si>
  <si>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</si>
  <si>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</si>
  <si>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</si>
  <si>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</si>
  <si>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</si>
  <si>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</si>
  <si>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</si>
  <si>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</si>
  <si>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</si>
  <si>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</si>
  <si>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</si>
  <si>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</si>
  <si>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</si>
  <si>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</si>
  <si>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</si>
  <si>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</si>
  <si>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</si>
  <si>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</si>
  <si>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</si>
  <si>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</si>
  <si>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</si>
  <si>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</si>
  <si>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</si>
  <si>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</si>
  <si>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</si>
  <si>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</si>
  <si>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</si>
  <si>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</si>
  <si>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</si>
  <si>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</si>
  <si>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</si>
  <si>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</si>
  <si>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</si>
  <si>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</si>
  <si>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</si>
  <si>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</si>
  <si>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</si>
  <si>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</si>
  <si>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</si>
  <si>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</si>
  <si>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</si>
  <si>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</si>
  <si>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</si>
  <si>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</si>
  <si>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</si>
  <si>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</si>
  <si>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</si>
  <si>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</si>
  <si>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</si>
  <si>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</si>
  <si>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</si>
  <si>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</si>
  <si>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</si>
  <si>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</si>
  <si>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</si>
  <si>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</si>
  <si>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</si>
  <si>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</si>
  <si>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</si>
  <si>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</si>
  <si>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</si>
  <si>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</si>
  <si>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</si>
  <si>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</si>
  <si>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</si>
  <si>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</si>
  <si>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</si>
  <si>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</si>
  <si>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</si>
  <si>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</si>
  <si>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</si>
  <si>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</si>
  <si>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</si>
  <si>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</si>
  <si>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</si>
  <si>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</si>
  <si>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</si>
  <si>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</si>
  <si>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</si>
  <si>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</si>
  <si>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</si>
  <si>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</si>
  <si>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</si>
  <si>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</si>
  <si>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</si>
  <si>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</si>
  <si>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</si>
  <si>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</si>
  <si>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</si>
  <si>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</si>
  <si>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</si>
  <si>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</si>
  <si>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</si>
  <si>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</si>
  <si>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</si>
  <si>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</si>
  <si>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</si>
  <si>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</si>
  <si>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</si>
  <si>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</si>
  <si>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</si>
  <si>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</si>
  <si>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</si>
  <si>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</si>
  <si>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</si>
  <si>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</si>
  <si>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</si>
  <si>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</si>
  <si>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</si>
  <si>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</si>
  <si>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</si>
  <si>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</si>
  <si>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</si>
  <si>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</si>
  <si>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</si>
  <si>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</si>
  <si>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</si>
  <si>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</si>
  <si>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</si>
  <si>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</si>
  <si>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</si>
  <si>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</si>
  <si>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</si>
  <si>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</si>
  <si>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</si>
  <si>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</si>
  <si>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</si>
  <si>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</si>
  <si>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</si>
  <si>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</si>
  <si>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</si>
  <si>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</si>
  <si>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</si>
  <si>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</si>
  <si>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</si>
  <si>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</si>
  <si>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</si>
  <si>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</si>
  <si>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</si>
  <si>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</si>
  <si>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</si>
  <si>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</si>
  <si>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</si>
  <si>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</si>
  <si>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</si>
  <si>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</si>
  <si>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</si>
  <si>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</si>
  <si>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</si>
  <si>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</si>
  <si>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</si>
  <si>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</si>
  <si>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</si>
  <si>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</si>
  <si>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</si>
  <si>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</si>
  <si>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</si>
  <si>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</si>
  <si>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</si>
  <si>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</si>
  <si>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</si>
  <si>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</si>
  <si>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</si>
  <si>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</si>
  <si>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</si>
  <si>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</si>
  <si>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</si>
  <si>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</si>
  <si>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</si>
  <si>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</si>
  <si>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</si>
  <si>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</si>
  <si>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</si>
  <si>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</si>
  <si>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</si>
  <si>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</si>
  <si>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</si>
  <si>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</si>
  <si>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</si>
  <si>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</si>
  <si>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</si>
  <si>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</si>
  <si>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</si>
  <si>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</si>
  <si>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</si>
  <si>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</si>
  <si>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</si>
  <si>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</si>
  <si>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</si>
  <si>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</si>
  <si>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</si>
  <si>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</si>
  <si>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</si>
  <si>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</si>
  <si>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</si>
  <si>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</si>
  <si>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</si>
  <si>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</si>
  <si>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</si>
  <si>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</si>
  <si>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</si>
  <si>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</si>
  <si>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</si>
  <si>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</si>
  <si>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</si>
  <si>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</si>
  <si>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</si>
  <si>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</si>
  <si>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</si>
  <si>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</si>
  <si>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</si>
  <si>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</si>
  <si>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</si>
  <si>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</si>
  <si>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</si>
  <si>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</si>
  <si>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</si>
  <si>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</si>
  <si>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</si>
  <si>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</si>
  <si>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</si>
  <si>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</si>
  <si>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</si>
  <si>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</si>
  <si>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</si>
  <si>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</si>
  <si>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</si>
  <si>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</si>
  <si>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</si>
  <si>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</si>
  <si>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</si>
  <si>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</si>
  <si>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</si>
  <si>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</si>
  <si>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</si>
  <si>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</si>
  <si>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</si>
  <si>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</si>
  <si>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</si>
  <si>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</si>
  <si>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</si>
  <si>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</si>
  <si>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</si>
  <si>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</si>
  <si>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</si>
  <si>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</si>
  <si>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</si>
  <si>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</si>
  <si>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</si>
  <si>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</si>
  <si>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</si>
  <si>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</si>
  <si>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</si>
  <si>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</si>
  <si>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</si>
  <si>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</si>
  <si>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</si>
  <si>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</si>
  <si>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</si>
  <si>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</si>
  <si>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</si>
  <si>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</si>
  <si>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</si>
  <si>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</si>
  <si>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</si>
  <si>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</si>
  <si>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</si>
  <si>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</si>
  <si>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</si>
  <si>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</si>
  <si>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</si>
  <si>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</si>
  <si>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</si>
  <si>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</si>
  <si>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</si>
  <si>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</si>
  <si>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</si>
  <si>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</si>
  <si>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</si>
  <si>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</si>
  <si>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</si>
  <si>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</si>
  <si>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</si>
  <si>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</si>
  <si>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</si>
  <si>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</si>
  <si>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</si>
  <si>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</si>
  <si>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</si>
  <si>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</si>
  <si>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</si>
  <si>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</si>
  <si>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</si>
  <si>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</si>
  <si>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</si>
  <si>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</si>
  <si>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</si>
  <si>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</si>
  <si>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</si>
  <si>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</si>
  <si>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</si>
  <si>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</si>
  <si>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</si>
  <si>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</si>
  <si>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</si>
  <si>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</si>
  <si>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</si>
  <si>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</si>
  <si>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</si>
  <si>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</si>
  <si>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</si>
  <si>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</si>
  <si>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</si>
  <si>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</si>
  <si>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</si>
  <si>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</si>
  <si>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</si>
  <si>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</si>
  <si>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</si>
  <si>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</si>
  <si>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</si>
  <si>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</si>
  <si>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</si>
  <si>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</si>
  <si>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</si>
  <si>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</si>
  <si>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</si>
  <si>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</si>
  <si>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</si>
  <si>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</si>
  <si>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</si>
  <si>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</si>
  <si>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</si>
  <si>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</si>
  <si>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</si>
  <si>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</si>
  <si>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</si>
  <si>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</si>
  <si>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</si>
  <si>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</si>
  <si>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</si>
  <si>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</si>
  <si>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</si>
  <si>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</si>
  <si>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</si>
  <si>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</si>
  <si>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</si>
  <si>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</si>
  <si>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</si>
  <si>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</si>
  <si>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</si>
  <si>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</si>
  <si>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</si>
  <si>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</si>
  <si>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</si>
  <si>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</si>
  <si>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</si>
  <si>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</si>
  <si>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</si>
  <si>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</si>
  <si>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</si>
  <si>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</si>
  <si>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</si>
  <si>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</si>
  <si>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</si>
  <si>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</si>
  <si>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</si>
  <si>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</si>
  <si>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</si>
  <si>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</si>
  <si>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</si>
  <si>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</si>
  <si>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</si>
  <si>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</si>
  <si>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</si>
  <si>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</si>
  <si>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</si>
  <si>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</si>
  <si>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</si>
  <si>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</si>
  <si>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</si>
  <si>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</si>
  <si>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</si>
  <si>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</si>
  <si>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</si>
  <si>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</si>
  <si>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</si>
  <si>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</si>
  <si>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</si>
  <si>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</si>
  <si>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</si>
  <si>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</si>
  <si>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</si>
  <si>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</si>
  <si>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</si>
  <si>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</si>
  <si>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</si>
  <si>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</si>
  <si>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</si>
  <si>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</si>
  <si>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</si>
  <si>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</si>
  <si>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</si>
  <si>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</si>
  <si>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</si>
  <si>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</si>
  <si>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</si>
  <si>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</si>
  <si>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</si>
  <si>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</si>
  <si>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</si>
  <si>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</si>
  <si>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</si>
  <si>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</si>
  <si>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</si>
  <si>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</si>
  <si>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</si>
  <si>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</si>
  <si>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</si>
  <si>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</si>
  <si>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</si>
  <si>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</si>
  <si>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</si>
  <si>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</si>
  <si>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</si>
  <si>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</si>
  <si>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</si>
  <si>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</si>
  <si>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</si>
  <si>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</si>
  <si>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</si>
  <si>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</si>
  <si>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</si>
  <si>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</si>
  <si>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</si>
  <si>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</si>
  <si>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</si>
  <si>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</si>
  <si>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</si>
  <si>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</si>
  <si>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</si>
  <si>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</si>
  <si>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</si>
  <si>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</si>
  <si>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</si>
  <si>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</si>
  <si>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</si>
  <si>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</si>
  <si>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</si>
  <si>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</si>
  <si>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</si>
  <si>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</si>
  <si>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</si>
  <si>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</si>
  <si>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</si>
  <si>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</si>
  <si>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</si>
  <si>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</si>
  <si>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</si>
  <si>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</si>
  <si>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</si>
  <si>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</si>
  <si>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</si>
  <si>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</si>
  <si>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</si>
  <si>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</si>
  <si>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</si>
  <si>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</si>
  <si>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</si>
  <si>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</si>
  <si>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</si>
  <si>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</si>
  <si>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</si>
  <si>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</si>
  <si>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</si>
  <si>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</si>
  <si>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</si>
  <si>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</si>
  <si>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</si>
  <si>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</si>
  <si>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</si>
  <si>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</si>
  <si>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</si>
  <si>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</si>
  <si>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</si>
  <si>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</si>
  <si>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</si>
  <si>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</si>
  <si>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</si>
  <si>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</si>
  <si>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</si>
  <si>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</si>
  <si>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</si>
  <si>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</si>
  <si>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</si>
  <si>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</si>
  <si>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</si>
  <si>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</si>
  <si>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</si>
  <si>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</si>
  <si>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</si>
  <si>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</si>
  <si>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</si>
  <si>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</si>
  <si>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</si>
  <si>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</si>
  <si>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</si>
  <si>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</si>
  <si>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</si>
  <si>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</si>
  <si>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</si>
  <si>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</si>
  <si>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</si>
  <si>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</si>
  <si>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</si>
  <si>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</si>
  <si>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</si>
  <si>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</si>
  <si>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</si>
  <si>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</si>
  <si>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</si>
  <si>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</si>
  <si>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</si>
  <si>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</si>
  <si>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</si>
  <si>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</si>
  <si>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</si>
  <si>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</si>
  <si>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</si>
  <si>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</si>
  <si>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</si>
  <si>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</si>
  <si>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</si>
  <si>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</si>
  <si>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</si>
  <si>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</si>
  <si>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</si>
  <si>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</si>
  <si>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</si>
  <si>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</si>
  <si>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</si>
  <si>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</si>
  <si>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</si>
  <si>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</si>
  <si>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</si>
  <si>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</si>
  <si>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</si>
  <si>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</si>
  <si>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</si>
  <si>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</si>
  <si>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</si>
  <si>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</si>
  <si>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</si>
  <si>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</si>
  <si>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</si>
  <si>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</si>
  <si>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</si>
  <si>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</si>
  <si>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</si>
  <si>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</si>
  <si>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</si>
  <si>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</si>
  <si>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</si>
  <si>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</si>
  <si>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</si>
  <si>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</si>
  <si>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</si>
  <si>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</si>
  <si>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</si>
  <si>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</si>
  <si>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</si>
  <si>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</si>
  <si>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</si>
  <si>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</si>
  <si>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</si>
  <si>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</si>
  <si>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</si>
  <si>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</si>
  <si>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</si>
  <si>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</si>
  <si>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</si>
  <si>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</si>
  <si>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</si>
  <si>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</si>
  <si>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</si>
  <si>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</si>
  <si>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</si>
  <si>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</si>
  <si>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</si>
  <si>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</si>
  <si>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</si>
  <si>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</si>
  <si>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</si>
  <si>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</si>
  <si>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</si>
  <si>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</si>
  <si>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</si>
  <si>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</si>
  <si>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</si>
  <si>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</si>
  <si>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</si>
  <si>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</si>
  <si>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</si>
  <si>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</si>
  <si>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</si>
  <si>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</si>
  <si>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</si>
  <si>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</si>
  <si>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</si>
  <si>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</si>
  <si>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</si>
  <si>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</si>
  <si>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</si>
  <si>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</si>
  <si>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</si>
  <si>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</si>
  <si>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</si>
  <si>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</si>
  <si>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</si>
  <si>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</si>
  <si>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</si>
  <si>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</si>
  <si>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</si>
  <si>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</si>
  <si>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</si>
  <si>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</si>
  <si>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</si>
  <si>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</si>
  <si>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</si>
  <si>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</si>
  <si>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</si>
  <si>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</si>
  <si>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</si>
  <si>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</si>
  <si>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</si>
  <si>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</si>
  <si>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</si>
  <si>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</si>
  <si>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</si>
  <si>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</si>
  <si>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</si>
  <si>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</si>
  <si>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</si>
  <si>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</si>
  <si>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</si>
  <si>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</si>
  <si>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</si>
  <si>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</si>
  <si>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</si>
  <si>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</si>
  <si>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</si>
  <si>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</si>
  <si>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</si>
  <si>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</si>
  <si>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</si>
  <si>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</si>
  <si>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</si>
  <si>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</si>
  <si>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</si>
  <si>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</si>
  <si>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</si>
  <si>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</si>
  <si>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</si>
  <si>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</si>
  <si>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</si>
  <si>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</si>
  <si>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</si>
  <si>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</si>
  <si>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</si>
  <si>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</si>
  <si>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</si>
  <si>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</si>
  <si>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</si>
  <si>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</si>
  <si>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</si>
  <si>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</si>
  <si>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</si>
  <si>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</si>
  <si>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</si>
  <si>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</si>
  <si>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</si>
  <si>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</si>
  <si>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</si>
  <si>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</si>
  <si>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</si>
  <si>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</si>
  <si>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</si>
  <si>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</si>
  <si>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</si>
  <si>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</si>
  <si>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</si>
  <si>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</si>
  <si>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</si>
  <si>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</si>
  <si>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</si>
  <si>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</si>
  <si>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</si>
  <si>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</si>
  <si>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</si>
  <si>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</si>
  <si>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</si>
  <si>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</si>
  <si>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</si>
  <si>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</si>
  <si>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</si>
  <si>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</si>
  <si>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</si>
  <si>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</si>
  <si>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</si>
  <si>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</si>
  <si>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</si>
  <si>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</si>
  <si>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</si>
  <si>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</si>
  <si>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</si>
  <si>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</si>
  <si>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</si>
  <si>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</si>
  <si>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</si>
  <si>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</si>
  <si>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</si>
  <si>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</si>
  <si>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</si>
  <si>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</si>
  <si>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</si>
  <si>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</si>
  <si>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</si>
  <si>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</si>
  <si>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</si>
  <si>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</si>
  <si>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</si>
  <si>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</si>
  <si>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</si>
  <si>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</si>
  <si>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</si>
  <si>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</si>
  <si>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</si>
  <si>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</si>
  <si>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</si>
  <si>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</si>
  <si>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</si>
  <si>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</si>
  <si>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</si>
  <si>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</si>
  <si>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</si>
  <si>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</si>
  <si>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</si>
  <si>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</si>
  <si>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</si>
  <si>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</si>
  <si>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</si>
  <si>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</si>
  <si>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</si>
  <si>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</si>
  <si>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</si>
  <si>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</si>
  <si>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</si>
  <si>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</si>
  <si>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</si>
  <si>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</si>
  <si>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</si>
  <si>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</si>
  <si>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</si>
  <si>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</si>
  <si>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</si>
  <si>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</si>
  <si>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</si>
  <si>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</si>
  <si>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</si>
  <si>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</si>
  <si>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</si>
  <si>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</si>
  <si>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</si>
  <si>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</si>
  <si>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</si>
  <si>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</si>
  <si>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</si>
  <si>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</si>
  <si>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</si>
  <si>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</si>
  <si>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</si>
  <si>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</si>
  <si>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</si>
  <si>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</si>
  <si>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</si>
  <si>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</si>
  <si>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</si>
  <si>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</si>
  <si>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</si>
  <si>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</si>
  <si>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</si>
  <si>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</si>
  <si>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</si>
  <si>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</si>
  <si>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</si>
  <si>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</si>
  <si>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</si>
  <si>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</si>
  <si>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</si>
  <si>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</si>
  <si>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</si>
  <si>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</si>
  <si>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</si>
  <si>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</si>
  <si>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</si>
  <si>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</si>
  <si>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</si>
  <si>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</si>
  <si>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</si>
  <si>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</si>
  <si>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</si>
  <si>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</si>
  <si>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</si>
  <si>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</si>
  <si>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</si>
  <si>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</si>
  <si>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</si>
  <si>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</si>
  <si>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</si>
  <si>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</si>
  <si>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</si>
  <si>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</si>
  <si>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</si>
  <si>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</si>
  <si>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</si>
  <si>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</si>
  <si>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</si>
  <si>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</si>
  <si>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</si>
  <si>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</si>
  <si>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</si>
  <si>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</si>
  <si>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</si>
  <si>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</si>
  <si>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</si>
  <si>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</si>
  <si>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</si>
  <si>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</si>
  <si>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</si>
  <si>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</si>
  <si>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</si>
  <si>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</si>
  <si>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</si>
  <si>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</si>
  <si>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</si>
  <si>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</si>
  <si>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</si>
  <si>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</si>
  <si>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</si>
  <si>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</si>
  <si>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</si>
  <si>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</si>
  <si>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</si>
  <si>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</si>
  <si>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</si>
  <si>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</si>
  <si>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</si>
  <si>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</si>
  <si>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</si>
  <si>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</si>
  <si>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</si>
  <si>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</si>
  <si>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</si>
  <si>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</si>
  <si>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</si>
  <si>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</si>
  <si>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</si>
  <si>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</si>
  <si>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</si>
  <si>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</si>
  <si>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</si>
  <si>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</si>
  <si>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</si>
  <si>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</si>
  <si>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</si>
  <si>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</si>
  <si>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</si>
  <si>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</si>
  <si>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</si>
  <si>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</si>
  <si>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</si>
  <si>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</si>
  <si>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</si>
  <si>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</si>
  <si>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</si>
  <si>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</si>
  <si>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</si>
  <si>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</si>
  <si>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</si>
  <si>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</si>
  <si>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</si>
  <si>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</si>
  <si>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</si>
  <si>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</si>
  <si>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</si>
  <si>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</si>
  <si>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</si>
  <si>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</si>
  <si>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</si>
  <si>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</si>
  <si>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</si>
  <si>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</si>
  <si>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</si>
  <si>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</si>
  <si>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</si>
  <si>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</si>
  <si>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</si>
  <si>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</si>
  <si>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</si>
  <si>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</si>
  <si>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</si>
  <si>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</si>
  <si>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</si>
  <si>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</si>
  <si>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</si>
  <si>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</si>
  <si>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</si>
  <si>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</si>
  <si>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</si>
  <si>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</si>
  <si>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</si>
  <si>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</si>
  <si>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</si>
  <si>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</si>
  <si>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</si>
  <si>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</si>
  <si>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</si>
  <si>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</si>
  <si>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</si>
  <si>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</si>
  <si>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</si>
  <si>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</si>
  <si>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</si>
  <si>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</si>
  <si>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</si>
  <si>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</si>
  <si>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</si>
  <si>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</si>
  <si>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</si>
  <si>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</si>
  <si>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</si>
  <si>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</si>
  <si>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</si>
  <si>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</si>
  <si>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</si>
  <si>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</si>
  <si>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</si>
  <si>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</si>
  <si>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</si>
  <si>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</si>
  <si>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</si>
  <si>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</si>
  <si>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</si>
  <si>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</si>
  <si>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</si>
  <si>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</si>
  <si>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</si>
  <si>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</si>
  <si>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</si>
  <si>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</si>
  <si>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</si>
  <si>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</si>
  <si>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</si>
  <si>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</si>
  <si>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</si>
  <si>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</si>
  <si>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</si>
  <si>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</si>
  <si>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</si>
  <si>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</si>
  <si>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</si>
  <si>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</si>
  <si>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</si>
  <si>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</si>
  <si>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</si>
  <si>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</si>
  <si>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</si>
  <si>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</si>
  <si>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</si>
  <si>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</si>
  <si>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</si>
  <si>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</si>
  <si>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</si>
  <si>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</si>
  <si>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</si>
  <si>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</si>
  <si>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</si>
  <si>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</si>
  <si>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</si>
  <si>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</si>
  <si>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</si>
  <si>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</si>
  <si>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</si>
  <si>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</si>
  <si>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</si>
  <si>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</si>
  <si>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</si>
  <si>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</si>
  <si>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</si>
  <si>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</si>
  <si>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</si>
  <si>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</si>
  <si>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</si>
  <si>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</si>
  <si>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</si>
  <si>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</si>
  <si>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</si>
  <si>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</si>
  <si>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</si>
  <si>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</si>
  <si>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</si>
  <si>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</si>
  <si>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</si>
  <si>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</si>
  <si>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</si>
  <si>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</si>
  <si>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</si>
  <si>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</si>
  <si>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</si>
  <si>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</si>
  <si>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</si>
  <si>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</si>
  <si>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</si>
  <si>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</si>
  <si>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</si>
  <si>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</si>
  <si>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</si>
  <si>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</si>
  <si>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</si>
  <si>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</si>
  <si>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</si>
  <si>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</si>
  <si>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</si>
  <si>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</si>
  <si>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</si>
  <si>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</si>
  <si>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</si>
  <si>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</si>
  <si>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</si>
  <si>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</si>
  <si>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</si>
  <si>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</si>
  <si>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</si>
  <si>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</si>
  <si>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</si>
  <si>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</si>
  <si>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</si>
  <si>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</si>
  <si>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</si>
  <si>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</si>
  <si>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</si>
  <si>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</si>
  <si>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</si>
  <si>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</si>
  <si>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</si>
  <si>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</si>
  <si>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</si>
  <si>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</si>
  <si>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</si>
  <si>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</si>
  <si>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</si>
  <si>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</si>
  <si>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</si>
  <si>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</si>
  <si>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</si>
  <si>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</si>
  <si>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</si>
  <si>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</si>
  <si>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</si>
  <si>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</si>
  <si>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</si>
  <si>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</si>
  <si>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</si>
  <si>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</si>
  <si>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</si>
  <si>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</si>
  <si>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</si>
  <si>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</si>
  <si>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</si>
  <si>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</si>
  <si>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</si>
  <si>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</si>
  <si>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</si>
  <si>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</si>
  <si>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</si>
  <si>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</si>
  <si>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</si>
  <si>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</si>
  <si>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</si>
  <si>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</si>
  <si>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</si>
  <si>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</si>
  <si>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</si>
  <si>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</si>
  <si>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</si>
  <si>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</si>
  <si>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</si>
  <si>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</si>
  <si>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</si>
  <si>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</si>
  <si>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</si>
  <si>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</si>
  <si>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</si>
  <si>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</si>
  <si>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</si>
  <si>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</si>
  <si>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</si>
  <si>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</si>
  <si>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</si>
  <si>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</si>
  <si>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</si>
  <si>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</si>
  <si>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</si>
  <si>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</si>
  <si>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</si>
  <si>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</si>
  <si>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</si>
  <si>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</si>
  <si>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</si>
  <si>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</si>
  <si>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</si>
  <si>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</si>
  <si>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</si>
  <si>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</si>
  <si>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</si>
  <si>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</si>
  <si>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</si>
  <si>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</si>
  <si>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</si>
  <si>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</si>
  <si>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</si>
  <si>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</si>
  <si>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</si>
  <si>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</si>
  <si>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</si>
  <si>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</si>
  <si>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</si>
  <si>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</si>
  <si>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</si>
  <si>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</si>
  <si>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</si>
  <si>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</si>
  <si>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</si>
  <si>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</si>
  <si>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</si>
  <si>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</si>
  <si>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</si>
  <si>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</si>
  <si>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</si>
  <si>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</si>
  <si>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</si>
  <si>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</si>
  <si>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</si>
  <si>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</si>
  <si>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</si>
  <si>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</si>
  <si>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</si>
  <si>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</si>
  <si>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</si>
  <si>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</si>
  <si>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</si>
  <si>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</si>
  <si>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</si>
  <si>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</si>
  <si>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</si>
  <si>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</si>
  <si>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</si>
  <si>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</si>
  <si>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</si>
  <si>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</si>
  <si>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</si>
  <si>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</si>
  <si>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</si>
  <si>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</si>
  <si>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</si>
  <si>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</si>
  <si>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</si>
  <si>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</si>
  <si>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</si>
  <si>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</si>
  <si>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</si>
  <si>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</si>
  <si>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</si>
  <si>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</si>
  <si>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</si>
  <si>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</si>
  <si>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</si>
  <si>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</si>
  <si>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</si>
  <si>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</si>
  <si>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</si>
  <si>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</si>
  <si>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</si>
  <si>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</si>
  <si>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</si>
  <si>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</si>
  <si>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</si>
  <si>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</si>
  <si>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</si>
  <si>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</si>
  <si>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</si>
  <si>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</si>
  <si>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</si>
  <si>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</si>
  <si>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</si>
  <si>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</si>
  <si>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</si>
  <si>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</si>
  <si>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</si>
  <si>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</si>
  <si>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</si>
  <si>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</si>
  <si>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</si>
  <si>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</si>
  <si>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</si>
  <si>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</si>
  <si>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</si>
  <si>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</si>
  <si>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</si>
  <si>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</si>
  <si>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</si>
  <si>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</si>
  <si>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</si>
  <si>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</si>
  <si>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</si>
  <si>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</si>
  <si>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</si>
  <si>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</si>
  <si>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</si>
  <si>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</si>
  <si>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</si>
  <si>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</si>
  <si>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</si>
  <si>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</si>
  <si>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</si>
  <si>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</si>
  <si>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</si>
  <si>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</si>
  <si>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</si>
  <si>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</si>
  <si>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</si>
  <si>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</si>
  <si>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</si>
  <si>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</si>
  <si>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</si>
  <si>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</si>
  <si>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</si>
  <si>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</si>
  <si>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</si>
  <si>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</si>
  <si>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</si>
  <si>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</si>
  <si>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</si>
  <si>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</si>
  <si>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</si>
  <si>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</si>
  <si>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</si>
  <si>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</si>
  <si>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</si>
  <si>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</si>
  <si>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</si>
  <si>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</si>
  <si>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</si>
  <si>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</si>
  <si>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</si>
  <si>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</si>
  <si>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</si>
  <si>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</si>
  <si>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</si>
  <si>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</si>
  <si>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</si>
  <si>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</si>
  <si>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</si>
  <si>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</si>
  <si>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</si>
  <si>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</si>
  <si>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</si>
  <si>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</si>
  <si>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</si>
  <si>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</si>
  <si>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</si>
  <si>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</si>
  <si>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</si>
  <si>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</si>
  <si>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</si>
  <si>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</si>
  <si>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</si>
  <si>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</si>
  <si>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</si>
  <si>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</si>
  <si>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</si>
  <si>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</si>
  <si>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</si>
  <si>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</si>
  <si>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</si>
  <si>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</si>
  <si>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</si>
  <si>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</si>
  <si>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</si>
  <si>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</si>
  <si>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</si>
  <si>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</si>
  <si>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</si>
  <si>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</si>
  <si>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</si>
  <si>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</si>
  <si>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</si>
  <si>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</si>
  <si>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</si>
  <si>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</si>
  <si>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</si>
  <si>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</si>
  <si>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</si>
  <si>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</si>
  <si>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</si>
  <si>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</si>
  <si>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</si>
  <si>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</si>
  <si>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</si>
  <si>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</si>
  <si>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</si>
  <si>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</si>
  <si>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</si>
  <si>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</si>
  <si>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</si>
  <si>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</si>
  <si>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</si>
  <si>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</si>
  <si>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</si>
  <si>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</si>
  <si>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</si>
  <si>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</si>
  <si>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</si>
  <si>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</si>
  <si>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</si>
  <si>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</si>
  <si>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</si>
  <si>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</si>
  <si>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</si>
  <si>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</si>
  <si>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</si>
  <si>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</si>
  <si>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</si>
  <si>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</si>
  <si>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</si>
  <si>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</si>
  <si>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</si>
  <si>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</si>
  <si>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</si>
  <si>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</si>
  <si>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</si>
  <si>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</si>
  <si>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</si>
  <si>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</si>
  <si>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</si>
  <si>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</si>
  <si>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</si>
  <si>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</si>
  <si>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</si>
  <si>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</si>
  <si>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</si>
  <si>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</si>
  <si>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</si>
  <si>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</si>
  <si>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</si>
  <si>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</si>
  <si>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</si>
  <si>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</si>
  <si>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</si>
  <si>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</si>
  <si>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</si>
  <si>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</si>
  <si>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</si>
  <si>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</si>
  <si>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</si>
  <si>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</si>
  <si>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</si>
  <si>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</si>
  <si>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</si>
  <si>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</si>
  <si>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</si>
  <si>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</si>
  <si>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</si>
  <si>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</si>
  <si>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</si>
  <si>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</si>
  <si>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</si>
  <si>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</si>
  <si>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</si>
  <si>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</si>
  <si>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</si>
  <si>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</si>
  <si>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</si>
  <si>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</si>
  <si>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</si>
  <si>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</si>
  <si>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</si>
  <si>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</si>
  <si>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</si>
  <si>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</si>
  <si>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</si>
  <si>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</si>
  <si>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</si>
  <si>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</si>
  <si>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</si>
  <si>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</si>
  <si>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</si>
  <si>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</si>
  <si>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</si>
  <si>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</si>
  <si>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</si>
  <si>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</si>
  <si>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</si>
  <si>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</si>
  <si>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</si>
  <si>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</si>
  <si>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</si>
  <si>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</si>
  <si>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</si>
  <si>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</si>
  <si>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</si>
  <si>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</si>
  <si>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</si>
  <si>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</si>
  <si>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</si>
  <si>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</si>
  <si>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</si>
  <si>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</si>
  <si>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</si>
  <si>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</si>
  <si>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</si>
  <si>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</si>
  <si>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</si>
  <si>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</si>
  <si>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</si>
  <si>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</si>
  <si>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</si>
  <si>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</si>
  <si>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</si>
  <si>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</si>
  <si>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</si>
  <si>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</si>
  <si>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</si>
  <si>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</si>
  <si>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</si>
  <si>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</si>
  <si>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</si>
  <si>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</si>
  <si>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</si>
  <si>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</si>
  <si>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</si>
  <si>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</si>
  <si>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</si>
  <si>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</si>
  <si>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</si>
  <si>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</si>
  <si>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</si>
  <si>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</si>
  <si>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</si>
  <si>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</si>
  <si>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</si>
  <si>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</si>
  <si>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</si>
  <si>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</si>
  <si>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</si>
  <si>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</si>
  <si>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</si>
  <si>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</si>
  <si>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</si>
  <si>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</si>
  <si>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</si>
  <si>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</si>
  <si>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</si>
  <si>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</si>
  <si>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</si>
  <si>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</si>
  <si>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</si>
  <si>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</si>
  <si>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</si>
  <si>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</si>
  <si>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</si>
  <si>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</si>
  <si>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</si>
  <si>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</si>
  <si>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</si>
  <si>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</si>
  <si>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</si>
  <si>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</si>
  <si>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</si>
  <si>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</si>
  <si>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</si>
  <si>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</si>
  <si>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</si>
  <si>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</si>
  <si>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</si>
  <si>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</si>
  <si>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</si>
  <si>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</si>
  <si>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</si>
  <si>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</si>
  <si>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</si>
  <si>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</si>
  <si>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</si>
  <si>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</si>
  <si>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</si>
  <si>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</si>
  <si>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</si>
  <si>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</si>
  <si>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</si>
  <si>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</si>
  <si>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</si>
  <si>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</si>
  <si>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</si>
  <si>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</si>
  <si>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</si>
  <si>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</si>
  <si>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</si>
  <si>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</si>
  <si>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</si>
  <si>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</si>
  <si>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</si>
  <si>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</si>
  <si>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</si>
  <si>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</si>
  <si>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</si>
  <si>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</si>
  <si>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</si>
  <si>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</si>
  <si>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</si>
  <si>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</si>
  <si>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</si>
  <si>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</si>
  <si>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</si>
  <si>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</si>
  <si>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</si>
  <si>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</si>
  <si>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</si>
  <si>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</si>
  <si>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</si>
  <si>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</si>
  <si>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</si>
  <si>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</si>
  <si>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</si>
  <si>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</si>
  <si>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</si>
  <si>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</si>
  <si>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</si>
  <si>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</si>
  <si>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</si>
  <si>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</si>
  <si>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</si>
  <si>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</si>
  <si>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</si>
  <si>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</si>
  <si>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</si>
  <si>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</si>
  <si>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</si>
  <si>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</si>
  <si>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</si>
  <si>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</si>
  <si>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</si>
  <si>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</si>
  <si>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</si>
  <si>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</si>
  <si>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</si>
  <si>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</si>
  <si>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</si>
  <si>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</si>
  <si>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</si>
  <si>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</si>
  <si>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</si>
  <si>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</si>
  <si>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</si>
  <si>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</si>
  <si>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</si>
  <si>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</si>
  <si>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</si>
  <si>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</si>
  <si>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</si>
  <si>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</si>
  <si>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</si>
  <si>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</si>
  <si>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</si>
  <si>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</si>
  <si>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</si>
  <si>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</si>
  <si>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</si>
  <si>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</si>
  <si>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</si>
  <si>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</si>
  <si>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</si>
  <si>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</si>
  <si>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</si>
  <si>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</si>
  <si>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</si>
  <si>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</si>
  <si>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</si>
  <si>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</si>
  <si>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</si>
  <si>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</si>
  <si>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</si>
  <si>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</si>
  <si>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</si>
  <si>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</si>
  <si>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</si>
  <si>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</si>
  <si>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</si>
  <si>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</si>
  <si>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</si>
  <si>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</si>
  <si>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</si>
  <si>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</si>
  <si>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</si>
  <si>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</si>
  <si>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</si>
  <si>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</si>
  <si>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</si>
  <si>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</si>
  <si>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</si>
  <si>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</si>
  <si>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</si>
  <si>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</si>
  <si>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</si>
  <si>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</si>
  <si>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</si>
  <si>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</si>
  <si>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</si>
  <si>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</si>
  <si>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</si>
  <si>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</si>
  <si>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</si>
  <si>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</si>
  <si>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</si>
  <si>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</si>
  <si>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</si>
  <si>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</si>
  <si>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</si>
  <si>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</si>
  <si>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</si>
  <si>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</si>
  <si>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</si>
  <si>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</si>
  <si>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</si>
  <si>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</si>
  <si>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</si>
  <si>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</si>
  <si>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</si>
  <si>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</si>
  <si>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</si>
  <si>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</si>
  <si>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</si>
  <si>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</si>
  <si>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</si>
  <si>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</si>
  <si>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</si>
  <si>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</si>
  <si>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</si>
  <si>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</si>
  <si>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</si>
  <si>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</si>
  <si>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</si>
  <si>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</si>
  <si>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</si>
  <si>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</si>
  <si>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</si>
  <si>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</si>
  <si>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</si>
  <si>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</si>
  <si>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</si>
  <si>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</si>
  <si>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</si>
  <si>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</si>
  <si>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</si>
  <si>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</si>
  <si>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</si>
  <si>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</si>
  <si>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</si>
  <si>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</si>
  <si>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</si>
  <si>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</si>
  <si>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</si>
  <si>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</si>
  <si>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</si>
  <si>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</si>
  <si>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</si>
  <si>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</si>
  <si>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</si>
  <si>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</si>
  <si>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</si>
  <si>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</si>
  <si>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</si>
  <si>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</si>
  <si>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</si>
  <si>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</si>
  <si>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</si>
  <si>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</si>
  <si>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</si>
  <si>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</si>
  <si>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</si>
  <si>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</si>
  <si>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</si>
  <si>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</si>
  <si>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</si>
  <si>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</si>
  <si>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</si>
  <si>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</si>
  <si>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</si>
  <si>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</si>
  <si>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</si>
  <si>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</si>
  <si>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</si>
  <si>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</si>
  <si>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</si>
  <si>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</si>
  <si>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</si>
  <si>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</si>
  <si>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</si>
  <si>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</si>
  <si>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</si>
  <si>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</si>
  <si>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</si>
  <si>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</si>
  <si>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</si>
  <si>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</si>
  <si>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</si>
  <si>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</si>
  <si>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</si>
  <si>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</si>
  <si>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</si>
  <si>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</si>
  <si>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</si>
  <si>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</si>
  <si>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</si>
  <si>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</si>
  <si>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</si>
  <si>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</si>
  <si>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</si>
  <si>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</si>
  <si>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</si>
  <si>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</si>
  <si>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</si>
  <si>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</si>
  <si>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</si>
  <si>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</si>
  <si>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</si>
  <si>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</si>
  <si>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</si>
  <si>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</si>
  <si>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</si>
  <si>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</si>
  <si>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</si>
  <si>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</si>
  <si>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</si>
  <si>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</si>
  <si>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</si>
  <si>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</si>
  <si>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</si>
  <si>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</si>
  <si>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</si>
  <si>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</si>
  <si>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</si>
  <si>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</si>
  <si>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</si>
  <si>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</si>
  <si>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</si>
  <si>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</si>
  <si>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</si>
  <si>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</si>
  <si>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</si>
  <si>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</si>
  <si>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</si>
  <si>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</si>
  <si>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</si>
  <si>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</si>
  <si>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</si>
  <si>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</si>
  <si>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</si>
  <si>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</si>
  <si>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</si>
  <si>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</si>
  <si>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</si>
  <si>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</si>
  <si>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</si>
  <si>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</si>
  <si>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</si>
  <si>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</si>
  <si>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</si>
  <si>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</si>
  <si>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</si>
  <si>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</si>
  <si>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</si>
  <si>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</si>
  <si>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</si>
  <si>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</si>
  <si>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</si>
  <si>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</si>
  <si>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</si>
  <si>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</si>
  <si>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</si>
  <si>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</si>
  <si>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</si>
  <si>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</si>
  <si>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</si>
  <si>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</si>
  <si>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</si>
  <si>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</si>
  <si>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</si>
  <si>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</si>
  <si>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</si>
  <si>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</si>
  <si>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</si>
  <si>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</si>
  <si>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</si>
  <si>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</si>
  <si>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</si>
  <si>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</si>
  <si>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</si>
  <si>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</si>
  <si>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</si>
  <si>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</si>
  <si>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</si>
  <si>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</si>
  <si>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</si>
  <si>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</si>
  <si>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</si>
  <si>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</si>
  <si>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</si>
  <si>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</si>
  <si>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</si>
  <si>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</si>
  <si>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</si>
  <si>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</si>
  <si>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</si>
  <si>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</si>
  <si>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</si>
  <si>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</si>
  <si>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</si>
  <si>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</si>
  <si>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</si>
  <si>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</si>
  <si>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</si>
  <si>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</si>
  <si>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</si>
  <si>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</si>
  <si>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</si>
  <si>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</si>
  <si>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</si>
  <si>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</si>
  <si>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</si>
  <si>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</si>
  <si>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</si>
  <si>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</si>
  <si>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</si>
  <si>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</si>
  <si>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</si>
  <si>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</si>
  <si>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</si>
  <si>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</si>
  <si>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</si>
  <si>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</si>
  <si>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</si>
  <si>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</si>
  <si>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</si>
  <si>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</si>
  <si>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</si>
  <si>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</si>
  <si>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</si>
  <si>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</si>
  <si>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</si>
  <si>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</si>
  <si>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</si>
  <si>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</si>
  <si>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</si>
  <si>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</si>
  <si>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</si>
  <si>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</si>
  <si>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</si>
  <si>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</si>
  <si>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</si>
  <si>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</si>
  <si>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</si>
  <si>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</si>
  <si>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</si>
  <si>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</si>
  <si>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</si>
  <si>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</si>
  <si>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</si>
  <si>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</si>
  <si>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</si>
  <si>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</si>
  <si>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</si>
  <si>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</si>
  <si>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</si>
  <si>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</si>
  <si>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</si>
  <si>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</si>
  <si>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</si>
  <si>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</si>
  <si>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</si>
  <si>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</si>
  <si>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</si>
  <si>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</si>
  <si>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</si>
  <si>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</si>
  <si>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</si>
  <si>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</si>
  <si>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</si>
  <si>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</si>
  <si>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</si>
  <si>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</si>
  <si>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</si>
  <si>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</si>
  <si>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</si>
  <si>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</si>
  <si>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</si>
  <si>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</si>
  <si>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</si>
  <si>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</si>
  <si>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</si>
  <si>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</si>
  <si>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</si>
  <si>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</si>
  <si>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</si>
  <si>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</si>
  <si>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</si>
  <si>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</si>
  <si>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</si>
  <si>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</si>
  <si>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</si>
  <si>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</si>
  <si>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</si>
  <si>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</si>
  <si>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</si>
  <si>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</si>
  <si>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</si>
  <si>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</si>
  <si>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</si>
  <si>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</si>
  <si>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</si>
  <si>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</si>
  <si>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</si>
  <si>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</si>
  <si>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</si>
  <si>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</si>
  <si>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</si>
  <si>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</si>
  <si>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</si>
  <si>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</si>
  <si>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</si>
  <si>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</si>
  <si>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</si>
  <si>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</si>
  <si>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</si>
  <si>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</si>
  <si>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</si>
  <si>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</si>
  <si>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</si>
  <si>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</si>
  <si>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</si>
  <si>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</si>
  <si>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</si>
  <si>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</si>
  <si>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</si>
  <si>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</si>
  <si>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</si>
  <si>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</si>
  <si>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</si>
  <si>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</si>
  <si>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</si>
  <si>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</si>
  <si>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</si>
  <si>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</si>
  <si>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</si>
  <si>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</si>
  <si>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</si>
  <si>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</si>
  <si>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</si>
  <si>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</si>
  <si>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</si>
  <si>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</si>
  <si>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</si>
  <si>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</si>
  <si>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</si>
  <si>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</si>
  <si>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</si>
  <si>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</si>
  <si>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</si>
  <si>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</si>
  <si>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</si>
  <si>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</si>
  <si>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</si>
  <si>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</si>
  <si>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</si>
  <si>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</si>
  <si>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</si>
  <si>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</si>
  <si>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</si>
  <si>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</si>
  <si>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</si>
  <si>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</si>
  <si>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</si>
  <si>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</si>
  <si>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</si>
  <si>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</si>
  <si>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</si>
  <si>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</si>
  <si>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</si>
  <si>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</si>
  <si>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</si>
  <si>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</si>
  <si>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</si>
  <si>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</si>
  <si>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</si>
  <si>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</si>
  <si>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</si>
  <si>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</si>
  <si>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</si>
  <si>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</si>
  <si>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</si>
  <si>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</si>
  <si>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</si>
  <si>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</si>
  <si>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</si>
  <si>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</si>
  <si>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</si>
  <si>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</si>
  <si>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</si>
  <si>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</si>
  <si>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</si>
  <si>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</si>
  <si>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</si>
  <si>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</si>
  <si>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</si>
  <si>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</si>
  <si>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</si>
  <si>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</si>
  <si>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</si>
  <si>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</si>
  <si>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</si>
  <si>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</si>
  <si>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</si>
  <si>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</si>
  <si>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</si>
  <si>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</si>
  <si>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</si>
  <si>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</si>
  <si>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</si>
  <si>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</si>
  <si>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</si>
  <si>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</si>
  <si>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</si>
  <si>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</si>
  <si>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</si>
  <si>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</si>
  <si>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</si>
  <si>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</si>
  <si>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</si>
  <si>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</si>
  <si>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</si>
  <si>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</si>
  <si>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</si>
  <si>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</si>
  <si>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</si>
  <si>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</si>
  <si>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</si>
  <si>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</si>
  <si>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</si>
  <si>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</si>
  <si>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</si>
  <si>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</si>
  <si>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</si>
  <si>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</si>
  <si>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</si>
  <si>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</si>
  <si>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</si>
  <si>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</si>
  <si>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</si>
  <si>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</si>
  <si>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</si>
  <si>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</si>
  <si>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</si>
  <si>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</si>
  <si>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</si>
  <si>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</si>
  <si>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</si>
  <si>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</si>
  <si>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</si>
  <si>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</si>
  <si>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</si>
  <si>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</si>
  <si>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</si>
  <si>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</si>
  <si>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</si>
  <si>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</si>
  <si>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</si>
  <si>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</si>
  <si>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</si>
  <si>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</si>
  <si>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</si>
  <si>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</si>
  <si>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</si>
  <si>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</si>
  <si>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</si>
  <si>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</si>
  <si>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</si>
  <si>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</si>
  <si>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</si>
  <si>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</si>
  <si>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</si>
  <si>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</si>
  <si>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</si>
  <si>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</si>
  <si>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</si>
  <si>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</si>
  <si>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</si>
  <si>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</si>
  <si>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</si>
  <si>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</si>
  <si>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</si>
  <si>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</si>
  <si>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</si>
  <si>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</si>
  <si>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</si>
  <si>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</si>
  <si>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</si>
  <si>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</si>
  <si>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</si>
  <si>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</si>
  <si>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</si>
  <si>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</si>
  <si>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</si>
  <si>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</si>
  <si>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</si>
  <si>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</si>
  <si>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</si>
  <si>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</si>
  <si>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</si>
  <si>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</si>
  <si>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</si>
  <si>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</si>
  <si>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</si>
  <si>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</si>
  <si>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</si>
  <si>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</si>
  <si>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</si>
  <si>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</si>
  <si>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</si>
  <si>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</si>
  <si>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</si>
  <si>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</si>
  <si>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</si>
  <si>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</si>
  <si>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</si>
  <si>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</si>
  <si>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</si>
  <si>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</si>
  <si>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</si>
  <si>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</si>
  <si>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</si>
  <si>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</si>
  <si>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</si>
  <si>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</si>
  <si>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</si>
  <si>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</si>
  <si>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</si>
  <si>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</si>
  <si>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</si>
  <si>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</si>
  <si>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</si>
  <si>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</si>
  <si>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</si>
  <si>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</si>
  <si>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</si>
  <si>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</si>
  <si>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</si>
  <si>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</si>
  <si>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</si>
  <si>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</si>
  <si>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</si>
  <si>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</si>
  <si>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</si>
  <si>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</si>
  <si>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</si>
  <si>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</si>
  <si>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</si>
  <si>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</si>
  <si>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</si>
  <si>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</si>
  <si>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</si>
  <si>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</si>
  <si>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</si>
  <si>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</si>
  <si>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</si>
  <si>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</si>
  <si>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</si>
  <si>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</si>
  <si>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</si>
  <si>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</si>
  <si>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</si>
  <si>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</si>
  <si>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</si>
  <si>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</si>
  <si>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</si>
  <si>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</si>
  <si>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</si>
  <si>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</si>
  <si>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</si>
  <si>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</si>
  <si>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</si>
  <si>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</si>
  <si>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</si>
  <si>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</si>
  <si>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</si>
  <si>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</si>
  <si>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</si>
  <si>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</si>
  <si>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</si>
  <si>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</si>
  <si>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</si>
  <si>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</si>
  <si>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</si>
  <si>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</si>
  <si>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</si>
  <si>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</si>
  <si>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</si>
  <si>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</si>
  <si>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</si>
  <si>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</si>
  <si>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</si>
  <si>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</si>
  <si>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</si>
  <si>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</si>
  <si>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</si>
  <si>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</si>
  <si>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</si>
  <si>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</si>
  <si>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</si>
  <si>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</si>
  <si>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</si>
  <si>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</si>
  <si>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</si>
  <si>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</si>
  <si>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</si>
  <si>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</si>
  <si>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</si>
  <si>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</si>
  <si>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</si>
  <si>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</si>
  <si>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</si>
  <si>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</si>
  <si>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</si>
  <si>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</si>
  <si>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</si>
  <si>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</si>
  <si>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</si>
  <si>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</si>
  <si>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</si>
  <si>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</si>
  <si>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</si>
  <si>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</si>
  <si>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</si>
  <si>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</si>
  <si>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</si>
  <si>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</si>
  <si>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</si>
  <si>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</si>
  <si>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</si>
  <si>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</si>
  <si>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</si>
  <si>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</si>
  <si>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</si>
  <si>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</si>
  <si>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</si>
  <si>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</si>
  <si>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</si>
  <si>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</si>
  <si>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</si>
  <si>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</si>
  <si>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</si>
  <si>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</si>
  <si>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</si>
  <si>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</si>
  <si>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</si>
  <si>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</si>
  <si>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</si>
  <si>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</si>
  <si>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</si>
  <si>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</si>
  <si>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</si>
  <si>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</si>
  <si>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</si>
  <si>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</si>
  <si>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</si>
  <si>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</si>
  <si>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</si>
  <si>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</si>
  <si>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</si>
  <si>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</si>
  <si>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</si>
  <si>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</si>
  <si>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</si>
  <si>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</si>
  <si>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</si>
  <si>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</si>
  <si>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</si>
  <si>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</si>
  <si>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</si>
  <si>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</si>
  <si>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</si>
  <si>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</si>
  <si>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</si>
  <si>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</si>
  <si>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</si>
  <si>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</si>
  <si>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</si>
  <si>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</si>
  <si>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</si>
  <si>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</si>
  <si>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</si>
  <si>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</si>
  <si>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</si>
  <si>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</si>
  <si>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</si>
  <si>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</si>
  <si>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</si>
  <si>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</si>
  <si>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</si>
  <si>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</si>
  <si>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</si>
  <si>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</si>
  <si>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</si>
  <si>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</si>
  <si>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</si>
  <si>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</si>
  <si>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</si>
  <si>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</si>
  <si>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</si>
  <si>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</si>
  <si>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</si>
  <si>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</si>
  <si>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</si>
  <si>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</si>
  <si>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</si>
  <si>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</si>
  <si>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</si>
  <si>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</si>
  <si>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</si>
  <si>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</si>
  <si>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</si>
  <si>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</si>
  <si>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</si>
  <si>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</si>
  <si>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</si>
  <si>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</si>
  <si>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</si>
  <si>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</si>
  <si>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</si>
  <si>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</si>
  <si>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</si>
  <si>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</si>
  <si>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</si>
  <si>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</si>
  <si>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</si>
  <si>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</si>
  <si>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</si>
  <si>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</si>
  <si>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</si>
  <si>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</si>
  <si>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</si>
  <si>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</si>
  <si>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</si>
  <si>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</si>
  <si>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</si>
  <si>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</si>
  <si>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</si>
  <si>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</si>
  <si>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</si>
  <si>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</si>
  <si>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</si>
  <si>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</si>
  <si>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</si>
  <si>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</si>
  <si>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</si>
  <si>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</si>
  <si>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</si>
  <si>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</si>
  <si>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</si>
  <si>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</si>
  <si>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</si>
  <si>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</si>
  <si>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</si>
  <si>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</si>
  <si>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</si>
  <si>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</si>
  <si>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</si>
  <si>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</si>
  <si>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</si>
  <si>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</si>
  <si>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</si>
  <si>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</si>
  <si>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</si>
  <si>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</si>
  <si>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</si>
  <si>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</si>
  <si>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</si>
  <si>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</si>
  <si>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</si>
  <si>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</si>
  <si>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</si>
  <si>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</si>
  <si>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</si>
  <si>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</si>
  <si>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</si>
  <si>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</si>
  <si>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</si>
  <si>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</si>
  <si>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</si>
  <si>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</si>
  <si>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</si>
  <si>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</si>
  <si>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</si>
  <si>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</si>
  <si>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</si>
  <si>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</si>
  <si>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</si>
  <si>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</si>
  <si>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</si>
  <si>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</si>
  <si>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</si>
  <si>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</si>
  <si>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</si>
  <si>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</si>
  <si>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</si>
  <si>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</si>
  <si>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</si>
  <si>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</si>
  <si>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</si>
  <si>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</si>
  <si>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</si>
  <si>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</si>
  <si>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</si>
  <si>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</si>
  <si>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</si>
  <si>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</si>
  <si>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</si>
  <si>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</si>
  <si>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</si>
  <si>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</si>
  <si>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</si>
  <si>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</si>
  <si>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</si>
  <si>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</si>
  <si>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</si>
  <si>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</si>
  <si>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</si>
  <si>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</si>
  <si>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</si>
  <si>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</si>
  <si>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</si>
  <si>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</si>
  <si>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</si>
  <si>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</si>
  <si>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</si>
  <si>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</si>
  <si>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</si>
  <si>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</si>
  <si>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</si>
  <si>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</si>
  <si>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</si>
  <si>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</si>
  <si>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</si>
  <si>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</si>
  <si>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</si>
  <si>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</si>
  <si>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</si>
  <si>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</si>
  <si>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</si>
  <si>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</si>
  <si>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</si>
  <si>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</si>
  <si>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</si>
  <si>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</si>
  <si>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</si>
  <si>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</si>
  <si>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</si>
  <si>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</si>
  <si>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</si>
  <si>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</si>
  <si>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</si>
  <si>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</si>
  <si>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</si>
  <si>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</si>
  <si>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</si>
  <si>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</si>
  <si>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</si>
  <si>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</si>
  <si>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</si>
  <si>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</si>
  <si>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</si>
  <si>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</si>
  <si>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</si>
  <si>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</si>
  <si>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</si>
  <si>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</si>
  <si>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</si>
  <si>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</si>
  <si>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</si>
  <si>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</si>
  <si>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</si>
  <si>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</si>
  <si>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</si>
  <si>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</si>
  <si>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</si>
  <si>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</si>
  <si>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</si>
  <si>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</si>
  <si>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</si>
  <si>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</si>
  <si>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</si>
  <si>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</si>
  <si>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</si>
  <si>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</si>
  <si>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</si>
  <si>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</si>
  <si>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</si>
  <si>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</si>
  <si>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</si>
  <si>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</si>
  <si>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</si>
  <si>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</si>
  <si>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</si>
  <si>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</si>
  <si>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</si>
  <si>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</si>
  <si>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</si>
  <si>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</si>
  <si>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</si>
  <si>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</si>
  <si>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</si>
  <si>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</si>
  <si>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</si>
  <si>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</si>
  <si>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</si>
  <si>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</si>
  <si>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</si>
  <si>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</si>
  <si>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</si>
  <si>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</si>
  <si>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</si>
  <si>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</si>
  <si>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</si>
  <si>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</si>
  <si>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</si>
  <si>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</si>
  <si>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</si>
  <si>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</si>
  <si>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</si>
  <si>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</si>
  <si>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</si>
  <si>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</si>
  <si>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</si>
  <si>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</si>
  <si>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</si>
  <si>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</si>
  <si>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</si>
  <si>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</si>
  <si>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</si>
  <si>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</si>
  <si>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</si>
  <si>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</si>
  <si>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</si>
  <si>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</si>
  <si>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</si>
  <si>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</si>
  <si>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</si>
  <si>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</si>
  <si>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</si>
  <si>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</si>
  <si>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</si>
  <si>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</si>
  <si>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</si>
  <si>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</si>
  <si>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</si>
  <si>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</si>
  <si>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</si>
  <si>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</si>
  <si>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</si>
  <si>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</si>
  <si>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</si>
  <si>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</si>
  <si>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</si>
  <si>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</si>
  <si>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</si>
  <si>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</si>
  <si>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</si>
  <si>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</si>
  <si>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</si>
  <si>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</si>
  <si>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</si>
  <si>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</si>
  <si>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</si>
  <si>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</si>
  <si>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</si>
  <si>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</si>
  <si>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</si>
  <si>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</si>
  <si>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</si>
  <si>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</si>
  <si>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</si>
  <si>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</si>
  <si>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</si>
  <si>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</si>
  <si>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</si>
  <si>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</si>
  <si>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</si>
  <si>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</si>
  <si>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</si>
  <si>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</si>
  <si>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</si>
  <si>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</si>
  <si>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</si>
  <si>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</si>
  <si>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</si>
  <si>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</si>
  <si>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</si>
  <si>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</si>
  <si>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</si>
  <si>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</si>
  <si>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</si>
  <si>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</si>
  <si>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</si>
  <si>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</si>
  <si>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</si>
  <si>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</si>
  <si>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</si>
  <si>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</si>
  <si>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</si>
  <si>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</si>
  <si>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</si>
  <si>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</si>
  <si>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</si>
  <si>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</si>
  <si>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</si>
  <si>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</si>
  <si>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</si>
  <si>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</si>
  <si>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</si>
  <si>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</si>
  <si>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</si>
  <si>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</si>
  <si>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</si>
  <si>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</si>
  <si>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</si>
  <si>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</si>
  <si>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</si>
  <si>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</si>
  <si>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</si>
  <si>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</si>
  <si>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</si>
  <si>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</si>
  <si>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</si>
  <si>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</si>
  <si>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</si>
  <si>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</si>
  <si>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</si>
  <si>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</si>
  <si>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</si>
  <si>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</si>
  <si>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</si>
  <si>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</si>
  <si>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</si>
  <si>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</si>
  <si>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</si>
  <si>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</si>
  <si>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</si>
  <si>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</si>
  <si>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</si>
  <si>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</si>
  <si>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</si>
  <si>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</si>
  <si>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</si>
  <si>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</si>
  <si>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</si>
  <si>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</si>
  <si>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</si>
  <si>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</si>
  <si>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</si>
  <si>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</si>
  <si>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</si>
  <si>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</si>
  <si>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</si>
  <si>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</si>
  <si>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</si>
  <si>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</si>
  <si>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</si>
  <si>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</si>
  <si>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</si>
  <si>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</si>
  <si>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</si>
  <si>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</si>
  <si>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</si>
  <si>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</si>
  <si>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</si>
  <si>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</si>
  <si>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</si>
  <si>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</si>
  <si>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</si>
  <si>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</si>
  <si>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</si>
  <si>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</si>
  <si>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</si>
  <si>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</si>
  <si>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</si>
  <si>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</si>
  <si>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</si>
  <si>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</si>
  <si>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</si>
  <si>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</si>
  <si>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</si>
  <si>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</si>
  <si>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</si>
  <si>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</si>
  <si>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</si>
  <si>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</si>
  <si>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</si>
  <si>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</si>
  <si>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</si>
  <si>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</si>
  <si>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</si>
  <si>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</si>
  <si>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</si>
  <si>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</si>
  <si>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</si>
  <si>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</si>
  <si>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</si>
  <si>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</si>
  <si>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</si>
  <si>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</si>
  <si>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</si>
  <si>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</si>
  <si>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</si>
  <si>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</si>
  <si>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</si>
  <si>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</si>
  <si>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</si>
  <si>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</si>
  <si>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</si>
  <si>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</si>
  <si>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</si>
  <si>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</si>
  <si>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</si>
  <si>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</si>
  <si>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</si>
  <si>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</si>
  <si>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</si>
  <si>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</si>
  <si>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</si>
  <si>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</si>
  <si>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</si>
  <si>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</si>
  <si>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</si>
  <si>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</si>
  <si>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</si>
  <si>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</si>
  <si>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</si>
  <si>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</si>
  <si>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</si>
  <si>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</si>
  <si>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</si>
  <si>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</si>
  <si>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</si>
  <si>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</si>
  <si>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</si>
  <si>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</si>
  <si>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</si>
  <si>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</si>
  <si>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</si>
  <si>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</si>
  <si>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</si>
  <si>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</si>
  <si>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</si>
  <si>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</si>
  <si>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</si>
  <si>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</si>
  <si>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</si>
  <si>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</si>
  <si>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</si>
  <si>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</si>
  <si>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</si>
  <si>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</si>
  <si>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</si>
  <si>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</si>
  <si>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</si>
  <si>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</si>
  <si>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</si>
  <si>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</si>
  <si>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</si>
  <si>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</si>
  <si>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</si>
  <si>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</si>
  <si>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</si>
  <si>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</si>
  <si>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</si>
  <si>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</si>
  <si>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</si>
  <si>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</si>
  <si>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</si>
  <si>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</si>
  <si>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</si>
  <si>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</si>
  <si>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</si>
  <si>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</si>
  <si>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</si>
  <si>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</si>
  <si>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</si>
  <si>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</si>
  <si>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</si>
  <si>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</si>
  <si>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</si>
  <si>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</si>
  <si>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</si>
  <si>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</si>
  <si>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</si>
  <si>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</si>
  <si>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</si>
  <si>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</si>
  <si>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</si>
  <si>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</si>
  <si>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</si>
  <si>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</si>
  <si>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</si>
  <si>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</si>
  <si>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</si>
  <si>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</si>
  <si>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</si>
  <si>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</si>
  <si>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</si>
  <si>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</si>
  <si>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</si>
  <si>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</si>
  <si>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</si>
  <si>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</si>
  <si>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</si>
  <si>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</si>
  <si>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</si>
  <si>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</si>
  <si>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</si>
  <si>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</si>
  <si>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</si>
  <si>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</si>
  <si>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</si>
  <si>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</si>
  <si>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</si>
  <si>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</si>
  <si>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</si>
  <si>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</si>
  <si>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</si>
  <si>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</si>
  <si>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</si>
  <si>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</si>
  <si>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</si>
  <si>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</si>
  <si>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</si>
  <si>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</si>
  <si>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</si>
  <si>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</si>
  <si>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</si>
  <si>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</si>
  <si>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</si>
  <si>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</si>
  <si>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</si>
  <si>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</si>
  <si>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</si>
  <si>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</si>
  <si>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</si>
  <si>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</si>
  <si>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</si>
  <si>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</si>
  <si>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</si>
  <si>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</si>
  <si>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</si>
  <si>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</si>
  <si>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</si>
  <si>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</si>
  <si>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</si>
  <si>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</si>
  <si>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</si>
  <si>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</si>
  <si>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</si>
  <si>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</si>
  <si>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</si>
  <si>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</si>
  <si>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</si>
  <si>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</si>
  <si>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</si>
  <si>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</si>
  <si>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</si>
  <si>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</si>
  <si>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</si>
  <si>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</si>
  <si>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</si>
  <si>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</si>
  <si>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</si>
  <si>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</si>
  <si>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</si>
  <si>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</si>
  <si>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</si>
  <si>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</si>
  <si>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</si>
  <si>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</si>
  <si>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</si>
  <si>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</si>
  <si>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</si>
  <si>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</si>
  <si>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</si>
  <si>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</si>
  <si>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</si>
  <si>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</si>
  <si>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</si>
  <si>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</si>
  <si>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</si>
  <si>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</si>
  <si>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</si>
  <si>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</si>
  <si>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</si>
  <si>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</si>
  <si>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</si>
  <si>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</si>
  <si>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</si>
  <si>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</si>
  <si>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</si>
  <si>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</si>
  <si>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</si>
  <si>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</si>
  <si>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</si>
  <si>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</si>
  <si>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</si>
  <si>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</si>
  <si>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</si>
  <si>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</si>
  <si>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</si>
  <si>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</si>
  <si>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</si>
  <si>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</si>
  <si>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</si>
  <si>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</si>
  <si>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</si>
  <si>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</si>
  <si>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</si>
  <si>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</si>
  <si>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</si>
  <si>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</si>
  <si>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</si>
  <si>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</si>
  <si>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</si>
  <si>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</si>
  <si>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</si>
  <si>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</si>
  <si>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</si>
  <si>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</si>
  <si>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</si>
  <si>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</si>
  <si>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</si>
  <si>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</si>
  <si>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</si>
  <si>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</si>
  <si>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</si>
  <si>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</si>
  <si>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</si>
  <si>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</si>
  <si>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</si>
  <si>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</si>
  <si>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</si>
  <si>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</si>
  <si>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</si>
  <si>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</si>
  <si>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</si>
  <si>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</si>
  <si>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</si>
  <si>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</si>
  <si>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</si>
  <si>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</si>
  <si>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</si>
  <si>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</si>
  <si>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</si>
  <si>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</si>
  <si>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</si>
  <si>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</si>
  <si>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</si>
  <si>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</si>
  <si>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</si>
  <si>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</si>
  <si>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</si>
  <si>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</si>
  <si>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</si>
  <si>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</si>
  <si>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</si>
  <si>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</si>
  <si>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</si>
  <si>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</si>
  <si>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</si>
  <si>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</si>
  <si>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</si>
  <si>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</si>
  <si>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</si>
  <si>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</si>
  <si>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</si>
  <si>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</si>
  <si>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</si>
  <si>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</si>
  <si>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</si>
  <si>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</si>
  <si>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</si>
  <si>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</si>
  <si>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</si>
  <si>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</si>
  <si>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</si>
  <si>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</si>
  <si>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</si>
  <si>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</si>
  <si>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</si>
  <si>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</si>
  <si>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</si>
  <si>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</si>
  <si>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</si>
  <si>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</si>
  <si>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</si>
  <si>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</si>
  <si>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</si>
  <si>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</si>
  <si>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</si>
  <si>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</si>
  <si>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</si>
  <si>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</si>
  <si>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</si>
  <si>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</si>
  <si>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</si>
  <si>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</si>
  <si>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</si>
  <si>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</si>
  <si>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</si>
  <si>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</si>
  <si>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</si>
  <si>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</si>
  <si>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</si>
  <si>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</si>
  <si>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</si>
  <si>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</si>
  <si>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</si>
  <si>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</si>
  <si>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</si>
  <si>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</si>
  <si>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</si>
  <si>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</si>
  <si>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</si>
  <si>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</si>
  <si>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</si>
  <si>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</si>
  <si>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</si>
  <si>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</si>
  <si>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</si>
  <si>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</si>
  <si>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</si>
  <si>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</si>
  <si>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</si>
  <si>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</si>
  <si>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</si>
  <si>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</si>
  <si>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</si>
  <si>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</si>
  <si>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</si>
  <si>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</si>
  <si>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</si>
  <si>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</si>
  <si>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</si>
  <si>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</si>
  <si>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</si>
  <si>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</si>
  <si>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</si>
  <si>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</si>
  <si>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</si>
  <si>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</si>
  <si>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</si>
  <si>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</si>
  <si>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</si>
  <si>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</si>
  <si>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</si>
  <si>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</si>
  <si>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</si>
  <si>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</si>
  <si>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</si>
  <si>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</si>
  <si>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</si>
  <si>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</si>
  <si>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</si>
  <si>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</si>
  <si>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</si>
  <si>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</si>
  <si>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</si>
  <si>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</si>
  <si>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</si>
  <si>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</si>
  <si>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</si>
  <si>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</si>
  <si>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</si>
  <si>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</si>
  <si>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</si>
  <si>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</si>
  <si>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</si>
  <si>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</si>
  <si>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</si>
  <si>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</si>
  <si>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</si>
  <si>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</si>
  <si>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</si>
  <si>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</si>
  <si>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</si>
  <si>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</si>
  <si>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</si>
  <si>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</si>
  <si>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</si>
  <si>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</si>
  <si>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</si>
  <si>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</si>
  <si>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</si>
  <si>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</si>
  <si>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</si>
  <si>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</si>
  <si>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</si>
  <si>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</si>
  <si>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</si>
  <si>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</si>
  <si>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</si>
  <si>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</si>
  <si>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</si>
  <si>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</si>
  <si>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</si>
  <si>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</si>
  <si>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</si>
  <si>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</si>
  <si>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</si>
  <si>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</si>
  <si>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</si>
  <si>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</si>
  <si>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</si>
  <si>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</si>
  <si>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</si>
  <si>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</si>
  <si>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</si>
  <si>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</si>
  <si>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</si>
  <si>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</si>
  <si>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</si>
  <si>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</si>
  <si>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</si>
  <si>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</si>
  <si>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</si>
  <si>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</si>
  <si>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</si>
  <si>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</si>
  <si>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</si>
  <si>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</si>
  <si>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</si>
  <si>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</si>
  <si>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</si>
  <si>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</si>
  <si>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</si>
  <si>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</si>
  <si>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</si>
  <si>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</si>
  <si>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</si>
  <si>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</si>
  <si>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</si>
  <si>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</si>
  <si>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</si>
  <si>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</si>
  <si>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</si>
  <si>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</si>
  <si>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</si>
  <si>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</si>
  <si>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</si>
  <si>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</si>
  <si>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</si>
  <si>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</si>
  <si>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</si>
  <si>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</si>
  <si>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</si>
  <si>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</si>
  <si>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</si>
  <si>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</si>
  <si>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</si>
  <si>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</si>
  <si>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</si>
  <si>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</si>
  <si>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</si>
  <si>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</si>
  <si>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</si>
  <si>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</si>
  <si>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</si>
  <si>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</si>
  <si>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</si>
  <si>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</si>
  <si>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</si>
  <si>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</si>
  <si>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</si>
  <si>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</si>
  <si>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</si>
  <si>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</si>
  <si>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</si>
  <si>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</si>
  <si>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</si>
  <si>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</si>
  <si>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</si>
  <si>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</si>
  <si>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</si>
  <si>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</si>
  <si>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</si>
  <si>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</si>
  <si>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</si>
  <si>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</si>
  <si>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</si>
  <si>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</si>
  <si>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</si>
  <si>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</si>
  <si>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</si>
  <si>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</si>
  <si>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</si>
  <si>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</si>
  <si>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</si>
  <si>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</si>
  <si>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</si>
  <si>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</si>
  <si>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</si>
  <si>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</si>
  <si>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</si>
  <si>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</si>
  <si>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</si>
  <si>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</si>
  <si>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</si>
  <si>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</si>
  <si>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</si>
  <si>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</si>
  <si>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</si>
  <si>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</si>
  <si>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</si>
  <si>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</si>
  <si>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</si>
  <si>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</si>
  <si>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</si>
  <si>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</si>
  <si>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</si>
  <si>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</si>
  <si>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</si>
  <si>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</si>
  <si>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</si>
  <si>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</si>
  <si>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</si>
  <si>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</si>
  <si>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</si>
  <si>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</si>
  <si>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</si>
  <si>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</si>
  <si>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</si>
  <si>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</si>
  <si>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</si>
  <si>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</si>
  <si>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</si>
  <si>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</si>
  <si>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</si>
  <si>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</si>
  <si>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</si>
  <si>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</si>
  <si>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</si>
  <si>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</si>
  <si>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</si>
  <si>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</si>
  <si>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</si>
  <si>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</si>
  <si>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</si>
  <si>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</si>
  <si>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</si>
  <si>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</si>
  <si>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</si>
  <si>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</si>
  <si>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</si>
  <si>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</si>
  <si>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</si>
  <si>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</si>
  <si>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</si>
  <si>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</si>
  <si>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</si>
  <si>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</si>
  <si>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</si>
  <si>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</si>
  <si>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</si>
  <si>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</si>
  <si>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</si>
  <si>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</si>
  <si>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</si>
  <si>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</si>
  <si>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</si>
  <si>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</si>
  <si>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</si>
  <si>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</si>
  <si>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</si>
  <si>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</si>
  <si>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</si>
  <si>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</si>
  <si>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</si>
  <si>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</si>
  <si>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</si>
  <si>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</si>
  <si>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</si>
  <si>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</si>
  <si>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</si>
  <si>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</si>
  <si>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</si>
  <si>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</si>
  <si>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</si>
  <si>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</si>
  <si>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</si>
  <si>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</si>
  <si>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</si>
  <si>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</si>
  <si>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</si>
  <si>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</si>
  <si>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</si>
  <si>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</si>
  <si>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</si>
  <si>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</si>
  <si>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</si>
  <si>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</si>
  <si>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</si>
  <si>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</si>
  <si>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</si>
  <si>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</si>
  <si>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</si>
  <si>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</si>
  <si>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</si>
  <si>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</si>
  <si>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</si>
  <si>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</si>
  <si>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</si>
  <si>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</si>
  <si>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</si>
  <si>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</si>
  <si>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</si>
  <si>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</si>
  <si>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</si>
  <si>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</si>
  <si>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</si>
  <si>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</si>
  <si>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</si>
  <si>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</si>
  <si>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</si>
  <si>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</si>
  <si>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</si>
  <si>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</si>
  <si>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</si>
  <si>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</si>
  <si>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</si>
  <si>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</si>
  <si>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</si>
  <si>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</si>
  <si>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</si>
  <si>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</si>
  <si>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</si>
  <si>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</si>
  <si>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</si>
  <si>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</si>
  <si>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</si>
  <si>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</si>
  <si>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</si>
  <si>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</si>
  <si>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</si>
  <si>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</si>
  <si>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</si>
  <si>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</si>
  <si>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</si>
  <si>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</si>
  <si>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</si>
  <si>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</si>
  <si>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</si>
  <si>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</si>
  <si>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</si>
  <si>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</si>
  <si>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</si>
  <si>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</si>
  <si>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</si>
  <si>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</si>
  <si>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</si>
  <si>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</si>
  <si>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</si>
  <si>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</si>
  <si>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</si>
  <si>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</si>
  <si>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</si>
  <si>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</si>
  <si>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</si>
  <si>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</si>
  <si>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</si>
  <si>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</si>
  <si>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</si>
  <si>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</si>
  <si>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</si>
  <si>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</si>
  <si>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</si>
  <si>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</si>
  <si>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</si>
  <si>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</si>
  <si>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</si>
  <si>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</si>
  <si>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</si>
  <si>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</si>
  <si>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</si>
  <si>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</si>
  <si>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</si>
  <si>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</si>
  <si>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</si>
  <si>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</si>
  <si>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</si>
  <si>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</si>
  <si>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</si>
  <si>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</si>
  <si>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</si>
  <si>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</si>
  <si>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</si>
  <si>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</si>
  <si>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</si>
  <si>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</si>
  <si>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</si>
  <si>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</si>
  <si>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</si>
  <si>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</si>
  <si>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</si>
  <si>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</si>
  <si>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</si>
  <si>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</si>
  <si>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</si>
  <si>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</si>
  <si>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</si>
  <si>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</si>
  <si>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</si>
  <si>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</si>
  <si>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</si>
  <si>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</si>
  <si>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</si>
  <si>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</si>
  <si>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</si>
  <si>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</si>
  <si>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</si>
  <si>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</si>
  <si>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</si>
  <si>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</si>
  <si>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</si>
  <si>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</si>
  <si>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</si>
  <si>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</si>
  <si>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</si>
  <si>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</si>
  <si>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</si>
  <si>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</si>
  <si>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</si>
  <si>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</si>
  <si>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</si>
  <si>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</si>
  <si>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</si>
  <si>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</si>
  <si>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</si>
  <si>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</si>
  <si>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</si>
  <si>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</si>
  <si>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</si>
  <si>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</si>
  <si>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</si>
  <si>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</si>
  <si>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</si>
  <si>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</si>
  <si>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</si>
  <si>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</si>
  <si>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</si>
  <si>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</si>
  <si>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</si>
  <si>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</si>
  <si>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</si>
  <si>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</si>
  <si>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</si>
  <si>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</si>
  <si>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</si>
  <si>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</si>
  <si>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</si>
  <si>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</si>
  <si>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</si>
  <si>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</si>
  <si>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</si>
  <si>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</si>
  <si>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</si>
  <si>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</si>
  <si>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</si>
  <si>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</si>
  <si>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</si>
  <si>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</si>
  <si>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</si>
  <si>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</si>
  <si>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</si>
  <si>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</si>
  <si>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</si>
  <si>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</si>
  <si>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</si>
  <si>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</si>
  <si>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</si>
  <si>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</si>
  <si>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</si>
  <si>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</si>
  <si>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</si>
  <si>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</si>
  <si>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</si>
  <si>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</si>
  <si>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</si>
  <si>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</si>
  <si>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</si>
  <si>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</si>
  <si>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</si>
  <si>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</si>
  <si>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</si>
  <si>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</si>
  <si>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</si>
  <si>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</si>
  <si>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</si>
  <si>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</si>
  <si>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</si>
  <si>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</si>
  <si>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</si>
  <si>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</si>
  <si>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</si>
  <si>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</si>
  <si>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</si>
  <si>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</si>
  <si>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</si>
  <si>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</si>
  <si>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</si>
  <si>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</si>
  <si>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</si>
  <si>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</si>
  <si>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</si>
  <si>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</si>
  <si>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</si>
  <si>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</si>
  <si>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</si>
  <si>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</si>
  <si>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</si>
  <si>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</si>
  <si>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</si>
  <si>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</si>
  <si>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</si>
  <si>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</si>
  <si>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</si>
  <si>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</si>
  <si>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</si>
  <si>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</si>
  <si>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</si>
  <si>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</si>
  <si>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</si>
  <si>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</si>
  <si>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</si>
  <si>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</si>
  <si>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</si>
  <si>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</si>
  <si>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</si>
  <si>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</si>
  <si>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</si>
  <si>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</si>
  <si>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</si>
  <si>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</si>
  <si>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</si>
  <si>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</si>
  <si>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</si>
  <si>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</si>
  <si>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</si>
  <si>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</si>
  <si>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</si>
  <si>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</si>
  <si>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</si>
  <si>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</si>
  <si>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</si>
  <si>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</si>
  <si>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</si>
  <si>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</si>
  <si>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</si>
  <si>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</si>
  <si>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</si>
  <si>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</si>
  <si>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</si>
  <si>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</si>
  <si>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</si>
  <si>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</si>
  <si>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</si>
  <si>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</si>
  <si>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</si>
  <si>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</si>
  <si>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</si>
  <si>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</si>
  <si>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</si>
  <si>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</si>
  <si>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</si>
  <si>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</si>
  <si>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</si>
  <si>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</si>
  <si>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</si>
  <si>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</si>
  <si>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</si>
  <si>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</si>
  <si>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</si>
  <si>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</si>
  <si>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</si>
  <si>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</si>
  <si>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</si>
  <si>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</si>
  <si>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</si>
  <si>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</si>
  <si>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</si>
  <si>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</si>
  <si>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</si>
  <si>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</si>
  <si>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</si>
  <si>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</si>
  <si>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</si>
  <si>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</si>
  <si>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</si>
  <si>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</si>
  <si>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</si>
  <si>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</si>
  <si>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</si>
  <si>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</si>
  <si>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</si>
  <si>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</si>
  <si>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</si>
  <si>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</si>
  <si>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</si>
  <si>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</si>
  <si>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</si>
  <si>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</si>
  <si>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</si>
  <si>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</si>
  <si>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</si>
  <si>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</si>
  <si>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</si>
  <si>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</si>
  <si>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</si>
  <si>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</si>
  <si>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</si>
  <si>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</si>
  <si>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</si>
  <si>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</si>
  <si>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</si>
  <si>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</si>
  <si>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</si>
  <si>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</si>
  <si>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</si>
  <si>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</si>
  <si>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</si>
  <si>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</si>
  <si>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</si>
  <si>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</si>
  <si>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</si>
  <si>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</si>
  <si>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</si>
  <si>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</si>
  <si>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</si>
  <si>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</si>
  <si>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</si>
  <si>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</si>
  <si>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</si>
  <si>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</si>
  <si>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</si>
  <si>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</si>
  <si>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</si>
  <si>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</si>
  <si>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</si>
  <si>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</si>
  <si>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</si>
  <si>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</si>
  <si>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</si>
  <si>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</si>
  <si>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</si>
  <si>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</si>
  <si>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</si>
  <si>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</si>
  <si>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</si>
  <si>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</si>
  <si>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</si>
  <si>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</si>
  <si>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</si>
  <si>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</si>
  <si>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</si>
  <si>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</si>
  <si>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</si>
  <si>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</si>
  <si>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</si>
  <si>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</si>
  <si>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</si>
  <si>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</si>
  <si>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</si>
  <si>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</si>
  <si>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</si>
  <si>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</si>
  <si>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</si>
  <si>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</si>
  <si>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</si>
  <si>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</si>
  <si>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</si>
  <si>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</si>
  <si>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</si>
  <si>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</si>
  <si>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</si>
  <si>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</si>
  <si>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</si>
  <si>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</si>
  <si>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</si>
  <si>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</si>
  <si>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</si>
  <si>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</si>
  <si>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</si>
  <si>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</si>
  <si>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</si>
  <si>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</si>
  <si>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</si>
  <si>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</si>
  <si>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</si>
  <si>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</si>
  <si>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</si>
  <si>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</si>
  <si>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</si>
  <si>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</si>
  <si>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</si>
  <si>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</si>
  <si>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</si>
  <si>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</si>
  <si>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</si>
  <si>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</si>
  <si>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</si>
  <si>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</si>
  <si>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</si>
  <si>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</si>
  <si>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</si>
  <si>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</si>
  <si>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</si>
  <si>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</si>
  <si>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</si>
  <si>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</si>
  <si>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</si>
  <si>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</si>
  <si>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</si>
  <si>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</si>
  <si>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</si>
  <si>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</si>
  <si>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</si>
  <si>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</si>
  <si>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</si>
  <si>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</si>
  <si>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</si>
  <si>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</si>
  <si>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</si>
  <si>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</si>
  <si>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</si>
  <si>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</si>
  <si>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</si>
  <si>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</si>
  <si>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</si>
  <si>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</si>
  <si>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</si>
  <si>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</si>
  <si>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</si>
  <si>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</si>
  <si>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</si>
  <si>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</si>
  <si>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</si>
  <si>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</si>
  <si>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</si>
  <si>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</si>
  <si>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</si>
  <si>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</si>
  <si>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</si>
  <si>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</si>
  <si>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</si>
  <si>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</si>
  <si>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</si>
  <si>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</si>
  <si>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</si>
  <si>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</si>
  <si>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</si>
  <si>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</si>
  <si>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</si>
  <si>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</si>
  <si>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</si>
  <si>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</si>
  <si>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</si>
  <si>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</si>
  <si>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</si>
  <si>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</si>
  <si>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</si>
  <si>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</si>
  <si>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</si>
  <si>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</si>
  <si>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</si>
  <si>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</si>
  <si>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</si>
  <si>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</si>
  <si>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</si>
  <si>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</si>
  <si>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</si>
  <si>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</si>
  <si>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</si>
  <si>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</si>
  <si>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</si>
  <si>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</si>
  <si>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</si>
  <si>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</si>
  <si>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</si>
  <si>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</si>
  <si>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</si>
  <si>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</si>
  <si>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</si>
  <si>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</si>
  <si>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</si>
  <si>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</si>
  <si>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</si>
  <si>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</si>
  <si>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</si>
  <si>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</si>
  <si>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</si>
  <si>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</si>
  <si>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</si>
  <si>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</si>
  <si>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</si>
  <si>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</si>
  <si>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</si>
  <si>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</si>
  <si>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</si>
  <si>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</si>
  <si>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</si>
  <si>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</si>
  <si>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</si>
  <si>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</si>
  <si>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</si>
  <si>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</si>
  <si>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</si>
  <si>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</si>
  <si>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</si>
  <si>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</si>
  <si>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</si>
  <si>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</si>
  <si>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</si>
  <si>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</si>
  <si>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</si>
  <si>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</si>
  <si>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</si>
  <si>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</si>
  <si>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</si>
  <si>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</si>
  <si>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</si>
  <si>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</si>
  <si>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</si>
  <si>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</si>
  <si>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</si>
  <si>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</si>
  <si>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</si>
  <si>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</si>
  <si>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</si>
  <si>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</si>
  <si>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</si>
  <si>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</si>
  <si>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</si>
  <si>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</si>
  <si>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</si>
  <si>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</si>
  <si>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</si>
  <si>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</si>
  <si>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</si>
  <si>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</si>
  <si>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</si>
  <si>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</si>
  <si>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</si>
  <si>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</si>
  <si>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</si>
  <si>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</si>
  <si>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</si>
  <si>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</si>
  <si>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</si>
  <si>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</si>
  <si>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</si>
  <si>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</si>
  <si>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</si>
  <si>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</si>
  <si>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</si>
  <si>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</si>
  <si>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</si>
  <si>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</si>
  <si>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</si>
  <si>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</si>
  <si>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</si>
  <si>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</si>
  <si>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</si>
  <si>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</si>
  <si>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</si>
  <si>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</si>
  <si>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</si>
  <si>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</si>
  <si>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</si>
  <si>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</si>
  <si>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</si>
  <si>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</si>
  <si>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</si>
  <si>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</si>
  <si>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</si>
  <si>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</si>
  <si>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</si>
  <si>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</si>
  <si>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</si>
  <si>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</si>
  <si>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</si>
  <si>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</si>
  <si>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</si>
  <si>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</si>
  <si>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</si>
  <si>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</si>
  <si>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</si>
  <si>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</si>
  <si>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</si>
  <si>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</si>
  <si>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</si>
  <si>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</si>
  <si>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</si>
  <si>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</si>
  <si>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</si>
  <si>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</si>
  <si>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</si>
  <si>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</si>
  <si>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</si>
  <si>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</si>
  <si>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</si>
  <si>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</si>
  <si>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</si>
  <si>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</si>
  <si>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</si>
  <si>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</si>
  <si>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</si>
  <si>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</si>
  <si>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</si>
  <si>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</si>
  <si>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</si>
  <si>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</si>
  <si>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</si>
  <si>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</si>
  <si>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</si>
  <si>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</si>
  <si>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</si>
  <si>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</si>
  <si>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</si>
  <si>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</si>
  <si>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</si>
  <si>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</si>
  <si>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</si>
  <si>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</si>
  <si>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</si>
  <si>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</si>
  <si>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</si>
  <si>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</si>
  <si>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</si>
  <si>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</si>
  <si>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</si>
  <si>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</si>
  <si>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</si>
  <si>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</si>
  <si>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</si>
  <si>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</si>
  <si>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</si>
  <si>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</si>
  <si>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</si>
  <si>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</si>
  <si>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</si>
  <si>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</si>
  <si>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</si>
  <si>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</si>
  <si>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</si>
  <si>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</si>
  <si>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</si>
  <si>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</si>
  <si>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</si>
  <si>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</si>
  <si>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</si>
  <si>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</si>
  <si>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</si>
  <si>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</si>
  <si>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</si>
  <si>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</si>
  <si>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</si>
  <si>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</si>
  <si>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</si>
  <si>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</si>
  <si>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</si>
  <si>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</si>
  <si>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</si>
  <si>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</si>
  <si>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</si>
  <si>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</si>
  <si>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</si>
  <si>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</si>
  <si>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</si>
  <si>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</si>
  <si>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</si>
  <si>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</si>
  <si>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</si>
  <si>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</si>
  <si>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</si>
  <si>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</si>
  <si>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</si>
  <si>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</si>
  <si>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</si>
  <si>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</si>
  <si>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</si>
  <si>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</si>
  <si>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</si>
  <si>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</si>
  <si>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</si>
  <si>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</si>
  <si>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</si>
  <si>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</si>
  <si>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</si>
  <si>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</si>
  <si>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</si>
  <si>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</si>
  <si>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</si>
  <si>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</si>
  <si>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</si>
  <si>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</si>
  <si>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</si>
  <si>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</si>
  <si>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</si>
  <si>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</si>
  <si>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</si>
  <si>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</si>
  <si>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</si>
  <si>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</si>
  <si>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</si>
  <si>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</si>
  <si>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</si>
  <si>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</si>
  <si>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</si>
  <si>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</si>
  <si>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</si>
  <si>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</si>
  <si>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</si>
  <si>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</si>
  <si>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</si>
  <si>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</si>
  <si>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</si>
  <si>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</si>
  <si>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</si>
  <si>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</si>
  <si>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</si>
  <si>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</si>
  <si>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</si>
  <si>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</si>
  <si>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</si>
  <si>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</si>
  <si>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</si>
  <si>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</si>
  <si>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</si>
  <si>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</si>
  <si>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</si>
  <si>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</si>
  <si>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</si>
  <si>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</si>
  <si>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</si>
  <si>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</si>
  <si>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</si>
  <si>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</si>
  <si>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</si>
  <si>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</si>
  <si>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</si>
  <si>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</si>
  <si>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</si>
  <si>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</si>
  <si>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</si>
  <si>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</si>
  <si>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</si>
  <si>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</si>
  <si>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</si>
  <si>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</si>
  <si>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</si>
  <si>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</si>
  <si>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</si>
  <si>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</si>
  <si>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</si>
  <si>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</si>
  <si>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</si>
  <si>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</si>
  <si>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</si>
  <si>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</si>
  <si>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</si>
  <si>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</si>
  <si>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</si>
  <si>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</si>
  <si>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</si>
  <si>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</si>
  <si>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</si>
  <si>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</si>
  <si>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</si>
  <si>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</si>
  <si>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</si>
  <si>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</si>
  <si>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</si>
  <si>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</si>
  <si>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</si>
  <si>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</si>
  <si>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</si>
  <si>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</si>
  <si>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</si>
  <si>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</si>
  <si>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</si>
  <si>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</si>
  <si>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</si>
  <si>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</si>
  <si>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</si>
  <si>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</si>
  <si>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</si>
  <si>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</si>
  <si>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</si>
  <si>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</si>
  <si>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</si>
  <si>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</si>
  <si>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</si>
  <si>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</si>
  <si>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</si>
  <si>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</si>
  <si>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</si>
  <si>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</si>
  <si>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</si>
  <si>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</si>
  <si>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</si>
  <si>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</si>
  <si>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</si>
  <si>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</si>
  <si>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</si>
  <si>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</si>
  <si>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</si>
  <si>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</si>
  <si>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</si>
  <si>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</si>
  <si>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</si>
  <si>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</si>
  <si>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</si>
  <si>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</si>
  <si>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</si>
  <si>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</si>
  <si>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</si>
  <si>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</si>
  <si>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</si>
  <si>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</si>
  <si>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</si>
  <si>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</si>
  <si>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</si>
  <si>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</si>
  <si>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</si>
  <si>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</si>
  <si>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</si>
  <si>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</si>
  <si>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</si>
  <si>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</si>
  <si>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</si>
  <si>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</si>
  <si>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</si>
  <si>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</si>
  <si>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</si>
  <si>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</si>
  <si>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</si>
  <si>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</si>
  <si>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</si>
  <si>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</si>
  <si>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</si>
  <si>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</si>
  <si>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</si>
  <si>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</si>
  <si>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</si>
  <si>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</si>
  <si>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</si>
  <si>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</si>
  <si>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</si>
  <si>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</si>
  <si>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</si>
  <si>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</si>
  <si>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</si>
  <si>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</si>
  <si>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</si>
  <si>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</si>
  <si>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</si>
  <si>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</si>
  <si>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</si>
  <si>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</si>
  <si>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</si>
  <si>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</si>
  <si>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</si>
  <si>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</si>
  <si>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</si>
  <si>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</si>
  <si>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</si>
  <si>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</si>
  <si>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</si>
  <si>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</si>
  <si>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</si>
  <si>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</si>
  <si>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</si>
  <si>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</si>
  <si>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</si>
  <si>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</si>
  <si>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</si>
  <si>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</si>
  <si>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</si>
  <si>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</si>
  <si>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</si>
  <si>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</si>
  <si>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</si>
  <si>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</si>
  <si>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</si>
  <si>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</si>
  <si>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</si>
  <si>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</si>
  <si>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</si>
  <si>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</si>
  <si>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</si>
  <si>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</si>
  <si>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</si>
  <si>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</si>
  <si>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</si>
  <si>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</si>
  <si>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</si>
  <si>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</si>
  <si>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</si>
  <si>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</si>
  <si>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</si>
  <si>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</si>
  <si>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</si>
  <si>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</si>
  <si>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</si>
  <si>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</si>
  <si>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</si>
  <si>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</si>
  <si>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</si>
  <si>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</si>
  <si>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</si>
  <si>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</si>
  <si>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</si>
  <si>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</si>
  <si>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</si>
  <si>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</si>
  <si>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</si>
  <si>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</si>
  <si>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</si>
  <si>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</si>
  <si>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</si>
  <si>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</si>
  <si>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</si>
  <si>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</si>
  <si>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</si>
  <si>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</si>
  <si>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</si>
  <si>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</si>
  <si>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</si>
  <si>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</si>
  <si>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</si>
  <si>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</si>
  <si>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</si>
  <si>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</si>
  <si>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</si>
  <si>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</si>
  <si>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</si>
  <si>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</si>
  <si>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</si>
  <si>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</si>
  <si>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</si>
  <si>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</si>
  <si>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</si>
  <si>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</si>
  <si>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</si>
  <si>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</si>
  <si>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</si>
  <si>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</si>
  <si>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</si>
  <si>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</si>
  <si>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</si>
  <si>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</si>
  <si>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</si>
  <si>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</si>
  <si>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</si>
  <si>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</si>
  <si>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</si>
  <si>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</si>
  <si>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</si>
  <si>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</si>
  <si>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</si>
  <si>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</si>
  <si>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</si>
  <si>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</si>
  <si>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</si>
  <si>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</si>
  <si>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</si>
  <si>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</si>
  <si>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</si>
  <si>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</si>
  <si>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</si>
  <si>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</si>
  <si>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</si>
  <si>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</si>
  <si>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</si>
  <si>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</si>
  <si>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</si>
  <si>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</si>
  <si>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</si>
  <si>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</si>
  <si>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</si>
  <si>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</si>
  <si>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</si>
  <si>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</si>
  <si>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</si>
  <si>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</si>
  <si>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</si>
  <si>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</si>
  <si>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</si>
  <si>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</si>
  <si>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</si>
  <si>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</si>
  <si>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</si>
  <si>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</si>
  <si>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</si>
  <si>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</si>
  <si>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</si>
  <si>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</si>
  <si>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</si>
  <si>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</si>
  <si>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</si>
  <si>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</si>
  <si>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</si>
  <si>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</si>
  <si>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</si>
  <si>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</si>
  <si>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</si>
  <si>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</si>
  <si>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</si>
  <si>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</si>
  <si>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</si>
  <si>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</si>
  <si>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</si>
  <si>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</si>
  <si>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</si>
  <si>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</si>
  <si>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</si>
  <si>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</si>
  <si>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</si>
  <si>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</si>
  <si>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</si>
  <si>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</si>
  <si>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</si>
  <si>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</si>
  <si>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</si>
  <si>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</si>
  <si>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</si>
  <si>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</si>
  <si>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</si>
  <si>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</si>
  <si>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</si>
  <si>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</si>
  <si>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</si>
  <si>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</si>
  <si>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</si>
  <si>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</si>
  <si>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</si>
  <si>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</si>
  <si>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</si>
  <si>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</si>
  <si>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</si>
  <si>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</si>
  <si>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</si>
  <si>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</si>
  <si>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</si>
  <si>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</si>
  <si>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</si>
  <si>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</si>
  <si>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</si>
  <si>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</si>
  <si>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</si>
  <si>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</si>
  <si>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</si>
  <si>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</si>
  <si>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</si>
  <si>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</si>
  <si>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</si>
  <si>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</si>
  <si>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</si>
  <si>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</si>
  <si>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</si>
  <si>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</si>
  <si>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</si>
  <si>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</si>
  <si>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</si>
  <si>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</si>
  <si>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</si>
  <si>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</si>
  <si>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</si>
  <si>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</si>
  <si>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</si>
  <si>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</si>
  <si>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</si>
  <si>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</si>
  <si>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</si>
  <si>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</si>
  <si>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</si>
  <si>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</si>
  <si>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</si>
  <si>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</si>
  <si>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</si>
  <si>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</si>
  <si>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</si>
  <si>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</si>
  <si>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</si>
  <si>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</si>
  <si>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</si>
  <si>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</si>
  <si>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</si>
  <si>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</si>
  <si>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</si>
  <si>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</si>
  <si>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</si>
  <si>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</si>
  <si>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</si>
  <si>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</si>
  <si>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</si>
  <si>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</si>
  <si>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</si>
  <si>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</si>
  <si>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</si>
  <si>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</si>
  <si>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</si>
  <si>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</si>
  <si>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</si>
  <si>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</si>
  <si>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</si>
  <si>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</si>
  <si>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</si>
  <si>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</si>
  <si>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</si>
  <si>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</si>
  <si>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</si>
  <si>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</si>
  <si>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</si>
  <si>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</si>
  <si>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</si>
  <si>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</si>
  <si>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</si>
  <si>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</si>
  <si>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</si>
  <si>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</si>
  <si>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</si>
  <si>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</si>
  <si>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</si>
  <si>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</si>
  <si>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</si>
  <si>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</si>
  <si>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</si>
  <si>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</si>
  <si>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</si>
  <si>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</si>
  <si>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</si>
  <si>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</si>
  <si>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</si>
  <si>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</si>
  <si>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</si>
  <si>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</si>
  <si>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</si>
  <si>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</si>
  <si>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</si>
  <si>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</si>
  <si>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</si>
  <si>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</si>
  <si>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</si>
  <si>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</si>
  <si>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</si>
  <si>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</si>
  <si>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</si>
  <si>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</si>
  <si>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</si>
  <si>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</si>
  <si>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</si>
  <si>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</si>
  <si>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</si>
  <si>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</si>
  <si>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</si>
  <si>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</si>
  <si>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</si>
  <si>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</si>
  <si>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</si>
  <si>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</si>
  <si>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</si>
  <si>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</si>
  <si>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</si>
  <si>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</si>
  <si>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</si>
  <si>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</si>
  <si>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</si>
  <si>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</si>
  <si>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</si>
  <si>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</si>
  <si>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</si>
  <si>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</si>
  <si>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</si>
  <si>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</si>
  <si>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</si>
  <si>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</si>
  <si>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</si>
  <si>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</si>
  <si>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</si>
  <si>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</si>
  <si>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</si>
  <si>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</si>
  <si>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</si>
  <si>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</si>
  <si>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</si>
  <si>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</si>
  <si>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</si>
  <si>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</si>
  <si>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</si>
  <si>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</si>
  <si>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</si>
  <si>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</si>
  <si>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</si>
  <si>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</si>
  <si>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</si>
  <si>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</si>
  <si>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</si>
  <si>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</si>
  <si>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</si>
  <si>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</si>
  <si>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</si>
  <si>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</si>
  <si>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</si>
  <si>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</si>
  <si>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</si>
  <si>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</si>
  <si>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</si>
  <si>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</si>
  <si>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</si>
  <si>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</si>
  <si>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</si>
  <si>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</si>
  <si>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</si>
  <si>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</si>
  <si>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</si>
  <si>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</si>
  <si>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</si>
  <si>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</si>
  <si>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</si>
  <si>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</si>
  <si>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</si>
  <si>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</si>
  <si>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</si>
  <si>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</si>
  <si>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</si>
  <si>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</si>
  <si>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</si>
  <si>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</si>
  <si>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</si>
  <si>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</si>
  <si>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</si>
  <si>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</si>
  <si>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</si>
  <si>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</si>
  <si>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</si>
  <si>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</si>
  <si>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</si>
  <si>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</si>
  <si>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</si>
  <si>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</si>
  <si>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</si>
  <si>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</si>
  <si>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</si>
  <si>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</si>
  <si>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</si>
  <si>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</si>
  <si>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</si>
  <si>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</si>
  <si>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</si>
  <si>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</si>
  <si>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</si>
  <si>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</si>
  <si>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</si>
  <si>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</si>
  <si>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</si>
  <si>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</si>
  <si>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</si>
  <si>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</si>
  <si>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</si>
  <si>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</si>
  <si>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</si>
  <si>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</si>
  <si>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</si>
  <si>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</si>
  <si>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</si>
  <si>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</si>
  <si>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</si>
  <si>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</si>
  <si>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</si>
  <si>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</si>
  <si>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</si>
  <si>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</si>
  <si>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</si>
  <si>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</si>
  <si>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</si>
  <si>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</si>
  <si>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</si>
  <si>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</si>
  <si>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</si>
  <si>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</si>
  <si>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</si>
  <si>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</si>
  <si>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</si>
  <si>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</si>
  <si>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</si>
  <si>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</si>
  <si>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</si>
  <si>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</si>
  <si>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</si>
  <si>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</si>
  <si>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</si>
  <si>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</si>
  <si>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</si>
  <si>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</si>
  <si>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</si>
  <si>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</si>
  <si>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</si>
  <si>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</si>
  <si>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</si>
  <si>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</si>
  <si>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</si>
  <si>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</si>
  <si>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</si>
  <si>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</si>
  <si>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</si>
  <si>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</si>
  <si>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</si>
  <si>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</si>
  <si>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</si>
  <si>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</si>
  <si>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</si>
  <si>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</si>
  <si>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</si>
  <si>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</si>
  <si>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</si>
  <si>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</si>
  <si>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</si>
  <si>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</si>
  <si>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</si>
  <si>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</si>
  <si>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</si>
  <si>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</si>
  <si>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</si>
  <si>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</si>
  <si>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</si>
  <si>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</si>
  <si>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</si>
  <si>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</si>
  <si>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</si>
  <si>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</si>
  <si>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</si>
  <si>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</si>
  <si>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</si>
  <si>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</si>
  <si>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</si>
  <si>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</si>
  <si>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</si>
  <si>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</si>
  <si>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</si>
  <si>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</si>
  <si>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</si>
  <si>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</si>
  <si>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</si>
  <si>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</si>
  <si>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</si>
  <si>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</si>
  <si>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</si>
  <si>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</si>
  <si>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</si>
  <si>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</si>
  <si>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</si>
  <si>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</si>
  <si>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</si>
  <si>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</si>
  <si>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</si>
  <si>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</si>
  <si>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</si>
  <si>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</si>
  <si>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</si>
  <si>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</si>
  <si>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</si>
  <si>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</si>
  <si>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</si>
  <si>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</si>
  <si>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</si>
  <si>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</si>
  <si>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</si>
  <si>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</si>
  <si>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</si>
  <si>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</si>
  <si>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</si>
  <si>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</si>
  <si>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</si>
  <si>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</si>
  <si>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</si>
  <si>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</si>
  <si>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</si>
  <si>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</si>
  <si>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</si>
  <si>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</si>
  <si>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</si>
  <si>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</si>
  <si>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</si>
  <si>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</si>
  <si>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</si>
  <si>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</si>
  <si>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</si>
  <si>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</si>
  <si>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</si>
  <si>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</si>
  <si>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</si>
  <si>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</si>
  <si>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</si>
  <si>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</si>
  <si>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</si>
  <si>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</si>
  <si>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</si>
  <si>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</si>
  <si>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</si>
  <si>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</si>
  <si>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</si>
  <si>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</si>
  <si>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</si>
  <si>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</si>
  <si>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</si>
  <si>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</si>
  <si>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</si>
  <si>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</si>
  <si>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</si>
  <si>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</si>
  <si>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</si>
  <si>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</si>
  <si>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</si>
  <si>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</si>
  <si>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</si>
  <si>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</si>
  <si>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</si>
  <si>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</si>
  <si>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</si>
  <si>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</si>
  <si>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</si>
  <si>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</si>
  <si>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</si>
  <si>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</si>
  <si>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</si>
  <si>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</si>
  <si>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</si>
  <si>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</si>
  <si>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</si>
  <si>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</si>
  <si>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</si>
  <si>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</si>
  <si>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</si>
  <si>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</si>
  <si>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</si>
  <si>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</si>
  <si>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</si>
  <si>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</si>
  <si>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</si>
  <si>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</si>
  <si>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</si>
  <si>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</si>
  <si>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</si>
  <si>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</si>
  <si>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</si>
  <si>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</si>
  <si>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</si>
  <si>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</si>
  <si>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</si>
  <si>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</si>
  <si>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</si>
  <si>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</si>
  <si>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</si>
  <si>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</si>
  <si>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</si>
  <si>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</si>
  <si>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</si>
  <si>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</si>
  <si>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</si>
  <si>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</si>
  <si>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</si>
  <si>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</si>
  <si>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</si>
  <si>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</si>
  <si>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</si>
  <si>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</si>
  <si>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</si>
  <si>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</si>
  <si>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</si>
  <si>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</si>
  <si>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</si>
  <si>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</si>
  <si>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</si>
  <si>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</si>
  <si>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</si>
  <si>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</si>
  <si>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</si>
  <si>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</si>
  <si>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</si>
  <si>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</si>
  <si>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</si>
  <si>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</si>
  <si>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</si>
  <si>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</si>
  <si>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</si>
  <si>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</si>
  <si>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</si>
  <si>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</si>
  <si>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</si>
  <si>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</si>
  <si>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</si>
  <si>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</si>
  <si>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</si>
  <si>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</si>
  <si>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</si>
  <si>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</si>
  <si>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</si>
  <si>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</si>
  <si>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</si>
  <si>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</si>
  <si>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</si>
  <si>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</si>
  <si>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</si>
  <si>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</si>
  <si>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</si>
  <si>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</si>
  <si>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</si>
  <si>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</si>
  <si>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</si>
  <si>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</si>
  <si>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</si>
  <si>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</si>
  <si>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</si>
  <si>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</si>
  <si>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</si>
  <si>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</si>
  <si>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</si>
  <si>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</si>
  <si>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</si>
  <si>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</si>
  <si>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</si>
  <si>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</si>
  <si>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</si>
  <si>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</si>
  <si>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</si>
  <si>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</si>
  <si>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</si>
  <si>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</si>
  <si>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</si>
  <si>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</si>
  <si>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</si>
  <si>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</si>
  <si>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</si>
  <si>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</si>
  <si>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</si>
  <si>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</si>
  <si>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</si>
  <si>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</si>
  <si>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</si>
  <si>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</si>
  <si>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</si>
  <si>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</si>
  <si>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</si>
  <si>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</si>
  <si>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</si>
  <si>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</si>
  <si>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</si>
  <si>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</si>
  <si>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</si>
  <si>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</si>
  <si>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</si>
  <si>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</si>
  <si>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</si>
  <si>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</si>
  <si>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</si>
  <si>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</si>
  <si>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</si>
  <si>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</si>
  <si>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</si>
  <si>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</si>
  <si>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</si>
  <si>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</si>
  <si>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</si>
  <si>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</si>
  <si>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</si>
  <si>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</si>
  <si>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</si>
  <si>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</si>
  <si>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</si>
  <si>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</si>
  <si>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</si>
  <si>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</si>
  <si>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</si>
  <si>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</si>
  <si>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</si>
  <si>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</si>
  <si>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</si>
  <si>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</si>
  <si>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</si>
  <si>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</si>
  <si>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</si>
  <si>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</si>
  <si>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</si>
  <si>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</si>
  <si>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</si>
  <si>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</si>
  <si>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</si>
  <si>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</si>
  <si>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</si>
  <si>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</si>
  <si>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</si>
  <si>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</si>
  <si>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</si>
  <si>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</si>
  <si>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</si>
  <si>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</si>
  <si>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</si>
  <si>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</si>
  <si>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</si>
  <si>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</si>
  <si>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</si>
  <si>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</si>
  <si>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</si>
  <si>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</si>
  <si>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</si>
  <si>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</si>
  <si>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</si>
  <si>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</si>
  <si>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</si>
  <si>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</si>
  <si>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</si>
  <si>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</si>
  <si>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</si>
  <si>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</si>
  <si>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</si>
  <si>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</si>
  <si>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</si>
  <si>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</si>
  <si>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</si>
  <si>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</si>
  <si>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</si>
  <si>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</si>
  <si>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</si>
  <si>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</si>
  <si>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</si>
  <si>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</si>
  <si>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</si>
  <si>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</si>
  <si>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</si>
  <si>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</si>
  <si>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</si>
  <si>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</si>
  <si>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</si>
  <si>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</si>
  <si>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</si>
  <si>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</si>
  <si>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</si>
  <si>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</si>
  <si>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</si>
  <si>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</si>
  <si>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</si>
  <si>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</si>
  <si>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</si>
  <si>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</si>
  <si>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</si>
  <si>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</si>
  <si>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</si>
  <si>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</si>
  <si>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</si>
  <si>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</si>
  <si>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</si>
  <si>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</si>
  <si>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</si>
  <si>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</si>
  <si>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</si>
  <si>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</si>
  <si>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</si>
  <si>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</si>
  <si>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</si>
  <si>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</si>
  <si>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</si>
  <si>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</si>
  <si>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</si>
  <si>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</si>
  <si>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</si>
  <si>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</si>
  <si>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</si>
  <si>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</si>
  <si>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</si>
  <si>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</si>
  <si>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</si>
  <si>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</si>
  <si>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</si>
  <si>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</si>
  <si>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</si>
  <si>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</si>
  <si>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</si>
  <si>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</si>
  <si>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</si>
  <si>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</si>
  <si>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</si>
  <si>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</si>
  <si>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</si>
  <si>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</si>
  <si>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</si>
  <si>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</si>
  <si>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</si>
  <si>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</si>
  <si>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</si>
  <si>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</si>
  <si>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</si>
  <si>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</si>
  <si>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</si>
  <si>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</si>
  <si>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</si>
  <si>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</si>
  <si>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</si>
  <si>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</si>
  <si>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</si>
  <si>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</si>
  <si>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</si>
  <si>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</si>
  <si>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</si>
  <si>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</si>
  <si>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</si>
  <si>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</si>
  <si>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</si>
  <si>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</si>
  <si>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</si>
  <si>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</si>
  <si>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</si>
  <si>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</si>
  <si>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</si>
  <si>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</si>
  <si>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</si>
  <si>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</si>
  <si>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</si>
  <si>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</si>
  <si>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</si>
  <si>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</si>
  <si>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</si>
  <si>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</si>
  <si>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</si>
  <si>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</si>
  <si>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</si>
  <si>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</si>
  <si>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</si>
  <si>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</si>
  <si>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</si>
  <si>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</si>
  <si>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</si>
  <si>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</si>
  <si>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</si>
  <si>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</si>
  <si>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</si>
  <si>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</si>
  <si>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</si>
  <si>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</si>
  <si>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</si>
  <si>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</si>
  <si>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</si>
  <si>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</si>
  <si>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</si>
  <si>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</si>
  <si>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</si>
  <si>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</si>
  <si>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</si>
  <si>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</si>
  <si>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</si>
  <si>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</si>
  <si>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</si>
  <si>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</si>
  <si>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</si>
  <si>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</si>
  <si>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</si>
  <si>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</si>
  <si>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</si>
  <si>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</si>
  <si>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</si>
  <si>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</si>
  <si>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</si>
  <si>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</si>
  <si>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</si>
  <si>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</si>
  <si>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</si>
  <si>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</si>
  <si>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</si>
  <si>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</si>
  <si>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</si>
  <si>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</si>
  <si>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</si>
  <si>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</si>
  <si>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</si>
  <si>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</si>
  <si>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</si>
  <si>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</si>
  <si>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</si>
  <si>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</si>
  <si>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</si>
  <si>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</si>
  <si>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</si>
  <si>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</si>
  <si>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</si>
  <si>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</si>
  <si>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</si>
  <si>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</si>
  <si>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</si>
  <si>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</si>
  <si>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</si>
  <si>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</si>
  <si>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</si>
  <si>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</si>
  <si>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</si>
  <si>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</si>
  <si>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</si>
  <si>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</si>
  <si>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</si>
  <si>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</si>
  <si>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</si>
  <si>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</si>
  <si>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</si>
  <si>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</si>
  <si>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</si>
  <si>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</si>
  <si>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</si>
  <si>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</si>
  <si>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</si>
  <si>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</si>
  <si>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</si>
  <si>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</si>
  <si>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</si>
  <si>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</si>
  <si>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</si>
  <si>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</si>
  <si>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</si>
  <si>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</si>
  <si>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</si>
  <si>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</si>
  <si>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</si>
  <si>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</si>
  <si>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</si>
  <si>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</si>
  <si>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</si>
  <si>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</si>
  <si>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</si>
  <si>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</si>
  <si>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</si>
  <si>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</si>
  <si>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</si>
  <si>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</si>
  <si>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</si>
  <si>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</si>
  <si>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</si>
  <si>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</si>
  <si>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</si>
  <si>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</si>
  <si>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</si>
  <si>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</si>
  <si>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</si>
  <si>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</si>
  <si>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</si>
  <si>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</si>
  <si>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</si>
  <si>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</si>
  <si>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</si>
  <si>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</si>
  <si>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</si>
  <si>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</si>
  <si>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</si>
  <si>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</si>
  <si>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</si>
  <si>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</si>
  <si>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</si>
  <si>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</si>
  <si>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</si>
  <si>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</si>
  <si>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</si>
  <si>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</si>
  <si>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</si>
  <si>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</si>
  <si>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</si>
  <si>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</si>
  <si>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</si>
  <si>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</si>
  <si>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</si>
  <si>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</si>
  <si>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</si>
  <si>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</si>
  <si>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</si>
  <si>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</si>
  <si>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</si>
  <si>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</si>
  <si>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</si>
  <si>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</si>
  <si>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</si>
  <si>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</si>
  <si>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</si>
  <si>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</si>
  <si>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</si>
  <si>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</si>
  <si>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</si>
  <si>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</si>
  <si>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</si>
  <si>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</si>
  <si>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</si>
  <si>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</si>
  <si>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</si>
  <si>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</si>
  <si>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</si>
  <si>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</si>
  <si>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</si>
  <si>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</si>
  <si>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</si>
  <si>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</si>
  <si>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</si>
  <si>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</si>
  <si>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</si>
  <si>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</si>
  <si>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</si>
  <si>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</si>
  <si>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</si>
  <si>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</si>
  <si>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</si>
  <si>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</si>
  <si>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</si>
  <si>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</si>
  <si>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</si>
  <si>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</si>
  <si>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</si>
  <si>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</si>
  <si>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</si>
  <si>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</si>
  <si>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</si>
  <si>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</si>
  <si>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</si>
  <si>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</si>
  <si>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</si>
  <si>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</si>
  <si>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</si>
  <si>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</si>
  <si>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</si>
  <si>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</si>
  <si>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</si>
  <si>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</si>
  <si>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</si>
  <si>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</si>
  <si>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</si>
  <si>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</si>
  <si>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</si>
  <si>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</si>
  <si>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</si>
  <si>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</si>
  <si>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</si>
  <si>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</si>
  <si>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</si>
  <si>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</si>
  <si>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</si>
  <si>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</si>
  <si>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</si>
  <si>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</si>
  <si>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</si>
  <si>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</si>
  <si>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</si>
  <si>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</si>
  <si>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</si>
  <si>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</si>
  <si>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</si>
  <si>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</si>
  <si>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</si>
  <si>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</si>
  <si>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</si>
  <si>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</si>
  <si>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</si>
  <si>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</si>
  <si>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</si>
  <si>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</si>
  <si>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</si>
  <si>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</si>
  <si>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</si>
  <si>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</si>
  <si>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</si>
  <si>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</si>
  <si>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</si>
  <si>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</si>
  <si>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</si>
  <si>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</si>
  <si>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</si>
  <si>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</si>
  <si>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</si>
  <si>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</si>
  <si>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</si>
  <si>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</si>
  <si>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</si>
  <si>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</si>
  <si>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</si>
  <si>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</si>
  <si>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</si>
  <si>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</si>
  <si>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</si>
  <si>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</si>
  <si>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</si>
  <si>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</si>
  <si>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</si>
  <si>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</si>
  <si>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</si>
  <si>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</si>
  <si>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</si>
  <si>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</si>
  <si>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</si>
  <si>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</si>
  <si>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</si>
  <si>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</si>
  <si>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</si>
  <si>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</si>
  <si>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</si>
  <si>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</si>
  <si>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</si>
  <si>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</si>
  <si>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</si>
  <si>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</si>
  <si>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</si>
  <si>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</si>
  <si>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</si>
  <si>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</si>
  <si>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</si>
  <si>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</si>
  <si>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</si>
  <si>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</si>
  <si>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</si>
  <si>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</si>
  <si>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</si>
  <si>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</si>
  <si>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</si>
  <si>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</si>
  <si>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</si>
  <si>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</si>
  <si>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</si>
  <si>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</si>
  <si>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</si>
  <si>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</si>
  <si>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</si>
  <si>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</si>
  <si>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</si>
  <si>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</si>
  <si>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</si>
  <si>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</si>
  <si>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</si>
  <si>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</si>
  <si>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</si>
  <si>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</si>
  <si>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</si>
  <si>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</si>
  <si>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</si>
  <si>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</si>
  <si>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</si>
  <si>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</si>
  <si>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</si>
  <si>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</si>
  <si>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</si>
  <si>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</si>
  <si>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</si>
  <si>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</si>
  <si>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</si>
  <si>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</si>
  <si>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</si>
  <si>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</si>
  <si>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</si>
  <si>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</si>
  <si>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</si>
  <si>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</si>
  <si>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</si>
  <si>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</si>
  <si>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</si>
  <si>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</si>
  <si>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</si>
  <si>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</si>
  <si>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</si>
  <si>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</si>
  <si>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</si>
  <si>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</si>
  <si>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</si>
  <si>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</si>
  <si>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</si>
  <si>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</si>
  <si>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</si>
  <si>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</si>
  <si>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</si>
  <si>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</si>
  <si>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</si>
  <si>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</si>
  <si>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</si>
  <si>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</si>
  <si>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</si>
  <si>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</si>
  <si>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</si>
  <si>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</si>
  <si>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</si>
  <si>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</si>
  <si>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</si>
  <si>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</si>
  <si>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</si>
  <si>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</si>
  <si>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</si>
  <si>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</si>
  <si>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</si>
  <si>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</si>
  <si>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</si>
  <si>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</si>
  <si>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</si>
  <si>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</si>
  <si>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</si>
  <si>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</si>
  <si>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</si>
  <si>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</si>
  <si>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</si>
  <si>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</si>
  <si>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</si>
  <si>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</si>
  <si>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</si>
  <si>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</si>
  <si>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</si>
  <si>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</si>
  <si>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</si>
  <si>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</si>
  <si>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</si>
  <si>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</si>
  <si>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</si>
  <si>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</si>
  <si>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</si>
  <si>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</si>
  <si>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</si>
  <si>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</si>
  <si>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</si>
  <si>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</si>
  <si>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</si>
  <si>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</si>
  <si>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</si>
  <si>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</si>
  <si>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</si>
  <si>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</si>
  <si>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</si>
  <si>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</si>
  <si>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</si>
  <si>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</si>
  <si>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</si>
  <si>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</si>
  <si>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</si>
  <si>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</si>
  <si>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</si>
  <si>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</si>
  <si>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</si>
  <si>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</si>
  <si>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</si>
  <si>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</si>
  <si>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</si>
  <si>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</si>
  <si>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</si>
  <si>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</si>
  <si>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</si>
  <si>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</si>
  <si>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</si>
  <si>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</si>
  <si>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</si>
  <si>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</si>
  <si>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</si>
  <si>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</si>
  <si>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</si>
  <si>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</si>
  <si>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</si>
  <si>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</si>
  <si>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</si>
  <si>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</si>
  <si>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</si>
  <si>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</si>
  <si>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</si>
  <si>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</si>
  <si>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</si>
  <si>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</si>
  <si>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</si>
  <si>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</si>
  <si>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</si>
  <si>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</si>
  <si>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</si>
  <si>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</si>
  <si>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</si>
  <si>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</si>
  <si>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</si>
  <si>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</si>
  <si>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</si>
  <si>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</si>
  <si>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</si>
  <si>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</si>
  <si>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</si>
  <si>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</si>
  <si>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</si>
  <si>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</si>
  <si>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</si>
  <si>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</si>
  <si>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</si>
  <si>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</si>
  <si>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</si>
  <si>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</si>
  <si>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</si>
  <si>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</si>
  <si>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</si>
  <si>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</si>
  <si>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</si>
  <si>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</si>
  <si>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</si>
  <si>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</si>
  <si>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</si>
  <si>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</si>
  <si>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</si>
  <si>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</si>
  <si>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</si>
  <si>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</si>
  <si>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</si>
  <si>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</si>
  <si>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</si>
  <si>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</si>
  <si>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</si>
  <si>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</si>
  <si>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</si>
  <si>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</si>
  <si>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</si>
  <si>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</si>
  <si>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</si>
  <si>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</si>
  <si>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</si>
  <si>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</si>
  <si>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</si>
  <si>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</si>
  <si>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</si>
  <si>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</si>
  <si>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</si>
  <si>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</si>
  <si>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</si>
  <si>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</si>
  <si>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</si>
  <si>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</si>
  <si>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</si>
  <si>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</si>
  <si>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</si>
  <si>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</si>
  <si>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</si>
  <si>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</si>
  <si>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</si>
  <si>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</si>
  <si>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</si>
  <si>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</si>
  <si>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</si>
  <si>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</si>
  <si>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</si>
  <si>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</si>
  <si>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</si>
  <si>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</si>
  <si>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</si>
  <si>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</si>
  <si>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</si>
  <si>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</si>
  <si>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</si>
  <si>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</si>
  <si>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</si>
  <si>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</si>
  <si>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</si>
  <si>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</si>
  <si>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</si>
  <si>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</si>
  <si>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</si>
  <si>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</si>
  <si>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</si>
  <si>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</si>
  <si>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</si>
  <si>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</si>
  <si>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</si>
  <si>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</si>
  <si>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</si>
  <si>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</si>
  <si>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</si>
  <si>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</si>
  <si>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</si>
  <si>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</si>
  <si>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</si>
  <si>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</si>
  <si>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</si>
  <si>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</si>
  <si>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</si>
  <si>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</si>
  <si>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</si>
  <si>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</si>
  <si>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</si>
  <si>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</si>
  <si>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</si>
  <si>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</si>
  <si>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</si>
  <si>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</si>
  <si>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</si>
  <si>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</si>
  <si>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</si>
  <si>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</si>
  <si>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</si>
  <si>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</si>
  <si>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</si>
  <si>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</si>
  <si>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</si>
  <si>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</si>
  <si>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</si>
  <si>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</si>
  <si>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</si>
  <si>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</si>
  <si>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</si>
  <si>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</si>
  <si>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</si>
  <si>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</si>
  <si>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</si>
  <si>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</si>
  <si>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</si>
  <si>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</si>
  <si>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</si>
  <si>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</si>
  <si>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</si>
  <si>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</si>
  <si>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</si>
  <si>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</si>
  <si>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</si>
  <si>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</si>
  <si>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</si>
  <si>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</si>
  <si>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</si>
  <si>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</si>
  <si>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</si>
  <si>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</si>
  <si>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</si>
  <si>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</si>
  <si>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</si>
  <si>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</si>
  <si>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</si>
  <si>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</si>
  <si>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</si>
  <si>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</si>
  <si>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</si>
  <si>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</si>
  <si>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</si>
  <si>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</si>
  <si>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</si>
  <si>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</si>
  <si>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</si>
  <si>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</si>
  <si>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</si>
  <si>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</si>
  <si>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</si>
  <si>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</si>
  <si>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</si>
  <si>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</si>
  <si>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</si>
  <si>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</si>
  <si>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</si>
  <si>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</si>
  <si>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</si>
  <si>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</si>
  <si>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</si>
  <si>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</si>
  <si>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</si>
  <si>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</si>
  <si>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</si>
  <si>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</si>
  <si>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</si>
  <si>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</si>
  <si>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</si>
  <si>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</si>
  <si>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</si>
  <si>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</si>
  <si>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</si>
  <si>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</si>
  <si>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</si>
  <si>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</si>
  <si>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</si>
  <si>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</si>
  <si>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</si>
  <si>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</si>
  <si>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</si>
  <si>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</si>
  <si>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</si>
  <si>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</si>
  <si>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</si>
  <si>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</si>
  <si>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</si>
  <si>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</si>
  <si>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</si>
  <si>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</si>
  <si>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</si>
  <si>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</si>
  <si>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</si>
  <si>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</si>
  <si>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</si>
  <si>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</si>
  <si>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</si>
  <si>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</si>
  <si>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</si>
  <si>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</si>
  <si>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</si>
  <si>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</si>
  <si>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</si>
  <si>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</si>
  <si>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</si>
  <si>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</si>
  <si>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</si>
  <si>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</si>
  <si>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</si>
  <si>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</si>
  <si>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</si>
  <si>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</si>
  <si>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</si>
  <si>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</si>
  <si>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</si>
  <si>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</si>
  <si>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</si>
  <si>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</si>
  <si>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</si>
  <si>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</si>
  <si>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</si>
  <si>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</si>
  <si>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</si>
  <si>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</si>
  <si>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</si>
  <si>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</si>
  <si>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</si>
  <si>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</si>
  <si>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</si>
  <si>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</si>
  <si>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</si>
  <si>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</si>
  <si>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</si>
  <si>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</si>
  <si>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</si>
  <si>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</si>
  <si>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</si>
  <si>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</si>
  <si>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</si>
  <si>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</si>
  <si>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</si>
  <si>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</si>
  <si>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</si>
  <si>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</si>
  <si>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</si>
  <si>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</si>
  <si>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</si>
  <si>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</si>
  <si>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</si>
  <si>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</si>
  <si>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</si>
  <si>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</si>
  <si>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</si>
  <si>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</si>
  <si>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</si>
  <si>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</si>
  <si>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</si>
  <si>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</si>
  <si>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</si>
  <si>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</si>
  <si>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</si>
  <si>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</si>
  <si>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</si>
  <si>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</si>
  <si>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</si>
  <si>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</si>
  <si>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</si>
  <si>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</si>
  <si>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</si>
  <si>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</si>
  <si>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</si>
  <si>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</si>
  <si>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</si>
  <si>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</si>
  <si>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</si>
  <si>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</si>
  <si>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</si>
  <si>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</si>
  <si>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</si>
  <si>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</si>
  <si>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</si>
  <si>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</si>
  <si>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</si>
  <si>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</si>
  <si>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</si>
  <si>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</si>
  <si>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</si>
  <si>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</si>
  <si>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</si>
  <si>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</si>
  <si>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</si>
  <si>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</si>
  <si>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</si>
  <si>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</si>
  <si>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</si>
  <si>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</si>
  <si>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</si>
  <si>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</si>
  <si>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</si>
  <si>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</si>
  <si>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</si>
  <si>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</si>
  <si>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</si>
  <si>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</si>
  <si>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</si>
  <si>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</si>
  <si>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</si>
  <si>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</si>
  <si>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</si>
  <si>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</si>
  <si>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</si>
  <si>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</si>
  <si>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</si>
  <si>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</si>
  <si>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</si>
  <si>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</si>
  <si>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</si>
  <si>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</si>
  <si>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</si>
  <si>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</si>
  <si>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</si>
  <si>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</si>
  <si>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</si>
  <si>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</si>
  <si>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</si>
  <si>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</si>
  <si>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</si>
  <si>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</si>
  <si>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</si>
  <si>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</si>
  <si>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</si>
  <si>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</si>
  <si>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</si>
  <si>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</si>
  <si>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</si>
  <si>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</si>
  <si>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</si>
  <si>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</si>
  <si>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</si>
  <si>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</si>
  <si>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</si>
  <si>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</si>
  <si>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</si>
  <si>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</si>
  <si>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</si>
  <si>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</si>
  <si>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</si>
  <si>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</si>
  <si>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</si>
  <si>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</si>
  <si>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</si>
  <si>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</si>
  <si>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</si>
  <si>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</si>
  <si>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</si>
  <si>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</si>
  <si>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</si>
  <si>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</si>
  <si>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</si>
  <si>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</si>
  <si>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</si>
  <si>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</si>
  <si>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</si>
  <si>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</si>
  <si>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</si>
  <si>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</si>
  <si>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</si>
  <si>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</si>
  <si>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</si>
  <si>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</si>
  <si>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</si>
  <si>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</si>
  <si>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</si>
  <si>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</si>
  <si>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</si>
  <si>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</si>
  <si>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</si>
  <si>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</si>
  <si>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</si>
  <si>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</si>
  <si>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</si>
  <si>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</si>
  <si>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</si>
  <si>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</si>
  <si>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</si>
  <si>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</si>
  <si>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</si>
  <si>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</si>
  <si>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</si>
  <si>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</si>
  <si>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</si>
  <si>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</si>
  <si>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</si>
  <si>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</si>
  <si>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</si>
  <si>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</si>
  <si>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</si>
  <si>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</si>
  <si>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</si>
  <si>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</si>
  <si>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</si>
  <si>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</si>
  <si>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</si>
  <si>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</si>
  <si>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</si>
  <si>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</si>
  <si>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</si>
  <si>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</si>
  <si>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</si>
  <si>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</si>
  <si>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</si>
  <si>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</si>
  <si>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</si>
  <si>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</si>
  <si>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</si>
  <si>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</si>
  <si>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</si>
  <si>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</si>
  <si>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</si>
  <si>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</si>
  <si>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</si>
  <si>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</si>
  <si>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</si>
  <si>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</si>
  <si>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</si>
  <si>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</si>
  <si>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</si>
  <si>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</si>
  <si>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</si>
  <si>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</si>
  <si>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</si>
  <si>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</si>
  <si>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</si>
  <si>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</si>
  <si>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</si>
  <si>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</si>
  <si>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</si>
  <si>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</si>
  <si>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</si>
  <si>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</si>
  <si>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</si>
  <si>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</si>
  <si>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</si>
  <si>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</si>
  <si>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</si>
  <si>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</si>
  <si>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</si>
  <si>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</si>
  <si>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</si>
  <si>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</si>
  <si>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</si>
  <si>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</si>
  <si>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</si>
  <si>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</si>
  <si>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</si>
  <si>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</si>
  <si>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</si>
  <si>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</si>
  <si>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</si>
  <si>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</si>
  <si>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</si>
  <si>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</si>
  <si>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</si>
  <si>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</si>
  <si>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</si>
  <si>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</si>
  <si>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</si>
  <si>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</si>
  <si>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</si>
  <si>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</si>
  <si>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</si>
  <si>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</si>
  <si>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</si>
  <si>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</si>
  <si>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</si>
  <si>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</si>
  <si>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</si>
  <si>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</si>
  <si>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</si>
  <si>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</si>
  <si>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</si>
  <si>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</si>
  <si>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</si>
  <si>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</si>
  <si>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</si>
  <si>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</si>
  <si>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</si>
  <si>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</si>
  <si>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</si>
  <si>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</si>
  <si>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</si>
  <si>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</si>
  <si>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</si>
  <si>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</si>
  <si>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</si>
  <si>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</si>
  <si>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</si>
  <si>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</si>
  <si>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</si>
  <si>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</si>
  <si>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</si>
  <si>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</si>
  <si>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</si>
  <si>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</si>
  <si>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</si>
  <si>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</si>
  <si>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</si>
  <si>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</si>
  <si>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</si>
  <si>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</si>
  <si>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</si>
  <si>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</si>
  <si>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</si>
  <si>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</si>
  <si>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</si>
  <si>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</si>
  <si>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</si>
  <si>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</si>
  <si>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</si>
  <si>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</si>
  <si>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</si>
  <si>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</si>
  <si>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</si>
  <si>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</si>
  <si>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</si>
  <si>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</si>
  <si>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</si>
  <si>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</si>
  <si>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</si>
  <si>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</si>
  <si>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</si>
  <si>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</si>
  <si>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</si>
  <si>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</si>
  <si>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</si>
  <si>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</si>
  <si>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</si>
  <si>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</si>
  <si>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</si>
  <si>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</si>
  <si>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</si>
  <si>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</si>
  <si>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</si>
  <si>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</si>
  <si>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</si>
  <si>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</si>
  <si>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</si>
  <si>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</si>
  <si>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</si>
  <si>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</si>
  <si>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</si>
  <si>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</si>
  <si>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</si>
  <si>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</si>
  <si>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</si>
  <si>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</si>
  <si>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</si>
  <si>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</si>
  <si>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</si>
  <si>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</si>
  <si>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</si>
  <si>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</si>
  <si>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</si>
  <si>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</si>
  <si>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</si>
  <si>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</si>
  <si>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</si>
  <si>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</si>
  <si>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</si>
  <si>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</si>
  <si>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</si>
  <si>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</si>
  <si>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</si>
  <si>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</si>
  <si>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</si>
  <si>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</si>
  <si>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</si>
  <si>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</si>
  <si>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</si>
  <si>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</si>
  <si>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</si>
  <si>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</si>
  <si>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</si>
  <si>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</si>
  <si>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</si>
  <si>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</si>
  <si>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</si>
  <si>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</si>
  <si>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</si>
  <si>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</si>
  <si>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</si>
  <si>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</si>
  <si>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</si>
  <si>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</si>
  <si>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</si>
  <si>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</si>
  <si>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</si>
  <si>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</si>
  <si>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</si>
  <si>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</si>
  <si>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</si>
  <si>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</si>
  <si>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</si>
  <si>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</si>
  <si>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</si>
  <si>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</si>
  <si>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</si>
  <si>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</si>
  <si>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</si>
  <si>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</si>
  <si>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</si>
  <si>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</si>
  <si>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</si>
  <si>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</si>
  <si>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</si>
  <si>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</si>
  <si>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</si>
  <si>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</si>
  <si>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</si>
  <si>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</si>
  <si>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</si>
  <si>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</si>
  <si>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</si>
  <si>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</si>
  <si>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</si>
  <si>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</si>
  <si>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</si>
  <si>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</si>
  <si>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</si>
  <si>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</si>
  <si>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</si>
  <si>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</si>
  <si>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</si>
  <si>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</si>
  <si>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</si>
  <si>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</si>
  <si>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</si>
  <si>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</si>
  <si>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</si>
  <si>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</si>
  <si>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</si>
  <si>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</si>
  <si>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</si>
  <si>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</si>
  <si>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</si>
  <si>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</si>
  <si>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</si>
  <si>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</si>
  <si>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</si>
  <si>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</si>
  <si>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</si>
  <si>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</si>
  <si>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</si>
  <si>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</si>
  <si>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</si>
  <si>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</si>
  <si>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</si>
  <si>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</si>
  <si>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</si>
  <si>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</si>
  <si>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</si>
  <si>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</si>
  <si>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</si>
  <si>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</si>
  <si>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</si>
  <si>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</si>
  <si>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</si>
  <si>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</si>
  <si>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</si>
  <si>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</si>
  <si>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</si>
  <si>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</si>
  <si>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</si>
  <si>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</si>
  <si>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</si>
  <si>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</si>
  <si>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</si>
  <si>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</si>
  <si>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</si>
  <si>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</si>
  <si>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</si>
  <si>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</si>
  <si>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</si>
  <si>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</si>
  <si>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</si>
  <si>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</si>
  <si>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</si>
  <si>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</si>
  <si>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</si>
  <si>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</si>
  <si>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</si>
  <si>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</si>
  <si>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</si>
  <si>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</si>
  <si>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</si>
  <si>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</si>
  <si>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</si>
  <si>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</si>
  <si>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</si>
  <si>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</si>
  <si>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</si>
  <si>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</si>
  <si>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</si>
  <si>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</si>
  <si>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</si>
  <si>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</si>
  <si>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</si>
  <si>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</si>
  <si>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</si>
  <si>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</si>
  <si>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</si>
  <si>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</si>
  <si>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</si>
  <si>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</si>
  <si>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</si>
  <si>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</si>
  <si>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</si>
  <si>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</si>
  <si>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</si>
  <si>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</si>
  <si>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</si>
  <si>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</si>
  <si>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</si>
  <si>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</si>
  <si>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</si>
  <si>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</si>
  <si>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</si>
  <si>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</si>
  <si>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</si>
  <si>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</si>
  <si>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</si>
  <si>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</si>
  <si>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</si>
  <si>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</si>
  <si>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</si>
  <si>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</si>
  <si>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</si>
  <si>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</si>
  <si>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</si>
  <si>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</si>
  <si>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</si>
  <si>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</si>
  <si>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</si>
  <si>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</si>
  <si>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</si>
  <si>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</si>
  <si>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</si>
  <si>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</si>
  <si>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</si>
  <si>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</si>
  <si>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</si>
  <si>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</si>
  <si>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</si>
  <si>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</si>
  <si>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</si>
  <si>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</si>
  <si>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</si>
  <si>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</si>
  <si>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</si>
  <si>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</si>
  <si>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</si>
  <si>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</si>
  <si>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</si>
  <si>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</si>
  <si>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</si>
  <si>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</si>
  <si>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</si>
  <si>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</si>
  <si>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</si>
  <si>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</si>
  <si>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</si>
  <si>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</si>
  <si>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</si>
  <si>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</si>
  <si>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</si>
  <si>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</si>
  <si>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</si>
  <si>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</si>
  <si>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</si>
  <si>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</si>
  <si>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</si>
  <si>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</si>
  <si>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</si>
  <si>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</si>
  <si>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</si>
  <si>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</si>
  <si>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</si>
  <si>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</si>
  <si>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</si>
  <si>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</si>
  <si>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</si>
  <si>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</si>
  <si>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</si>
  <si>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</si>
  <si>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</si>
  <si>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</si>
  <si>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</si>
  <si>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</si>
  <si>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</si>
  <si>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</si>
  <si>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</si>
  <si>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</si>
  <si>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</si>
  <si>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</si>
  <si>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</si>
  <si>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</si>
  <si>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</si>
  <si>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</si>
  <si>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</si>
  <si>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</si>
  <si>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</si>
  <si>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</si>
  <si>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</si>
  <si>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</si>
  <si>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</si>
  <si>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</si>
  <si>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</si>
  <si>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</si>
  <si>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</si>
  <si>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</si>
  <si>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</si>
  <si>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</si>
  <si>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</si>
  <si>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</si>
  <si>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</si>
  <si>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</si>
  <si>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</si>
  <si>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</si>
  <si>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</si>
  <si>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</si>
  <si>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</si>
  <si>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</si>
  <si>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</si>
  <si>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</si>
  <si>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</si>
  <si>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</si>
  <si>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</si>
  <si>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</si>
  <si>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</si>
  <si>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</si>
  <si>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</si>
  <si>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</si>
  <si>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</si>
  <si>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</si>
  <si>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</si>
  <si>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</si>
  <si>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</si>
  <si>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</si>
  <si>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</si>
  <si>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</si>
  <si>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</si>
  <si>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</si>
  <si>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</si>
  <si>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</si>
  <si>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</si>
  <si>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</si>
  <si>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</si>
  <si>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</si>
  <si>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</si>
  <si>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</si>
  <si>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</si>
  <si>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</si>
  <si>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</si>
  <si>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</si>
  <si>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</si>
  <si>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</si>
  <si>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</si>
  <si>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</si>
  <si>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</si>
  <si>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</si>
  <si>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</si>
  <si>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</si>
  <si>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</si>
  <si>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</si>
  <si>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</si>
  <si>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</si>
  <si>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</si>
  <si>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</si>
  <si>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</si>
  <si>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</si>
  <si>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</si>
  <si>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</si>
  <si>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</si>
  <si>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</si>
  <si>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</si>
  <si>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</si>
  <si>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</si>
  <si>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</si>
  <si>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</si>
  <si>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</si>
  <si>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</si>
  <si>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</si>
  <si>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</si>
  <si>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</si>
  <si>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</si>
  <si>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</si>
  <si>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</si>
  <si>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</si>
  <si>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</si>
  <si>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</si>
  <si>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</si>
  <si>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</si>
  <si>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</si>
  <si>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</si>
  <si>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</si>
  <si>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</si>
  <si>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</si>
  <si>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</si>
  <si>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</si>
  <si>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</si>
  <si>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</si>
  <si>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</si>
  <si>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</si>
  <si>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</si>
  <si>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</si>
  <si>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</si>
  <si>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</si>
  <si>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</si>
  <si>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</si>
  <si>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</si>
  <si>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</si>
  <si>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</si>
  <si>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</si>
  <si>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</si>
  <si>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</si>
  <si>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</si>
  <si>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</si>
  <si>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</si>
  <si>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</si>
  <si>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</si>
  <si>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</si>
  <si>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</si>
  <si>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</si>
  <si>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</si>
  <si>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</si>
  <si>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</si>
  <si>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</si>
  <si>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</si>
  <si>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</si>
  <si>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</si>
  <si>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</si>
  <si>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</si>
  <si>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</si>
  <si>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</si>
  <si>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</si>
  <si>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</si>
  <si>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</si>
  <si>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</si>
  <si>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</si>
  <si>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</si>
  <si>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</si>
  <si>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</si>
  <si>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</si>
  <si>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</si>
  <si>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</si>
  <si>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</si>
  <si>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</si>
  <si>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</si>
  <si>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</si>
  <si>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</si>
  <si>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</si>
  <si>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</si>
  <si>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</si>
  <si>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</si>
  <si>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</si>
  <si>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</si>
  <si>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</si>
  <si>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</si>
  <si>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</si>
  <si>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</si>
  <si>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</si>
  <si>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</si>
  <si>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</si>
  <si>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</si>
  <si>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</si>
  <si>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</si>
  <si>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</si>
  <si>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</si>
  <si>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</si>
  <si>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</si>
  <si>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</si>
  <si>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</si>
  <si>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</si>
  <si>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</si>
  <si>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</si>
  <si>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</si>
  <si>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</si>
  <si>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</si>
  <si>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</si>
  <si>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</si>
  <si>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</si>
  <si>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</si>
  <si>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</si>
  <si>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</si>
  <si>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</si>
  <si>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</si>
  <si>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</si>
  <si>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</si>
  <si>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</si>
  <si>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</si>
  <si>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</si>
  <si>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</si>
  <si>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</si>
  <si>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</si>
  <si>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</si>
  <si>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</si>
  <si>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</si>
  <si>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</si>
  <si>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</si>
  <si>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</si>
  <si>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</si>
  <si>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</si>
  <si>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</si>
  <si>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</si>
  <si>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</si>
  <si>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</si>
  <si>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</si>
  <si>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</si>
  <si>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</si>
  <si>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</si>
  <si>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</si>
  <si>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</si>
  <si>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</si>
  <si>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</si>
  <si>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</si>
  <si>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</si>
  <si>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</si>
  <si>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</si>
  <si>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</si>
  <si>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</si>
  <si>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</si>
  <si>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</si>
  <si>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</si>
  <si>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</si>
  <si>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</si>
  <si>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</si>
  <si>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</si>
  <si>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</si>
  <si>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</si>
  <si>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</si>
  <si>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</si>
  <si>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</si>
  <si>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</si>
  <si>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</si>
  <si>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</si>
  <si>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</si>
  <si>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</si>
  <si>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</si>
  <si>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</si>
  <si>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</si>
  <si>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</si>
  <si>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</si>
  <si>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</si>
  <si>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</si>
  <si>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</si>
  <si>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</si>
  <si>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</si>
  <si>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</si>
  <si>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</si>
  <si>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</si>
  <si>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</si>
  <si>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</si>
  <si>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</si>
  <si>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</si>
  <si>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</si>
  <si>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</si>
  <si>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</si>
  <si>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</si>
  <si>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</si>
  <si>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</si>
  <si>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</si>
  <si>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</si>
  <si>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</si>
  <si>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</si>
  <si>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</si>
  <si>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</si>
  <si>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</si>
  <si>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</si>
  <si>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</si>
  <si>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</si>
  <si>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</si>
  <si>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</si>
  <si>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</si>
  <si>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</si>
  <si>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</si>
  <si>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</si>
  <si>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</si>
  <si>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</si>
  <si>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</si>
  <si>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</si>
  <si>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</si>
  <si>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</si>
  <si>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</si>
  <si>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</si>
  <si>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</si>
  <si>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</si>
  <si>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</si>
  <si>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</si>
  <si>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</si>
  <si>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</si>
  <si>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</si>
  <si>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</si>
  <si>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</si>
  <si>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</si>
  <si>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</si>
  <si>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</si>
  <si>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</si>
  <si>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</si>
  <si>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</si>
  <si>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</si>
  <si>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</si>
  <si>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</si>
  <si>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</si>
  <si>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</si>
  <si>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</si>
  <si>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</si>
  <si>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</si>
  <si>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</si>
  <si>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</si>
  <si>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</si>
  <si>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</si>
  <si>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</si>
  <si>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</si>
  <si>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</si>
  <si>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</si>
  <si>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</si>
  <si>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</si>
  <si>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</si>
  <si>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</si>
  <si>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</si>
  <si>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</si>
  <si>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</si>
  <si>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</si>
  <si>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</si>
  <si>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</si>
  <si>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</si>
  <si>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</si>
  <si>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</si>
  <si>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</si>
  <si>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</si>
  <si>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</si>
  <si>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</si>
  <si>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</si>
  <si>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</si>
  <si>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</si>
  <si>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</si>
  <si>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</si>
  <si>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</si>
  <si>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</si>
  <si>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</si>
  <si>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</si>
  <si>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</si>
  <si>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</si>
  <si>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</si>
  <si>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</si>
  <si>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</si>
  <si>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</si>
  <si>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</si>
  <si>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</si>
  <si>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</si>
  <si>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</si>
  <si>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</si>
  <si>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</si>
  <si>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</si>
  <si>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</si>
  <si>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</si>
  <si>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</si>
  <si>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</si>
  <si>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</si>
  <si>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</si>
  <si>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</si>
  <si>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</si>
  <si>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</si>
  <si>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</si>
  <si>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</si>
  <si>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</si>
  <si>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</si>
  <si>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</si>
  <si>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</si>
  <si>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</si>
  <si>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</si>
  <si>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</si>
  <si>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</si>
  <si>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</si>
  <si>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</si>
  <si>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</si>
  <si>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</si>
  <si>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</si>
  <si>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</si>
  <si>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</si>
  <si>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</si>
  <si>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</si>
  <si>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</si>
  <si>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</si>
  <si>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</si>
  <si>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</si>
  <si>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</si>
  <si>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</si>
  <si>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</si>
  <si>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</si>
  <si>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</si>
  <si>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</si>
  <si>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</si>
  <si>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</si>
  <si>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</si>
  <si>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</si>
  <si>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</si>
  <si>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</si>
  <si>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</si>
  <si>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</si>
  <si>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</si>
  <si>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</si>
  <si>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</si>
  <si>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</si>
  <si>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</si>
  <si>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</si>
  <si>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</si>
  <si>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</si>
  <si>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</si>
  <si>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</si>
  <si>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</si>
  <si>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</si>
  <si>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</si>
  <si>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</si>
  <si>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</si>
  <si>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</si>
  <si>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</si>
  <si>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</si>
  <si>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</si>
  <si>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</si>
  <si>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</si>
  <si>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</si>
  <si>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</si>
  <si>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</si>
  <si>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</si>
  <si>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</si>
  <si>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</si>
  <si>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</si>
  <si>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</si>
  <si>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</si>
  <si>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</si>
  <si>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</si>
  <si>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</si>
  <si>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</si>
  <si>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</si>
  <si>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</si>
  <si>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</si>
  <si>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</si>
  <si>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</si>
  <si>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</si>
  <si>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</si>
  <si>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</si>
  <si>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</si>
  <si>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</si>
  <si>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</si>
  <si>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</si>
  <si>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</si>
  <si>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</si>
  <si>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</si>
  <si>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</si>
  <si>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</si>
  <si>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</si>
  <si>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</si>
  <si>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</si>
  <si>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</si>
  <si>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</si>
  <si>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</si>
  <si>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</si>
  <si>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</si>
  <si>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</si>
  <si>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</si>
  <si>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</si>
  <si>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</si>
  <si>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</si>
  <si>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</si>
  <si>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</si>
  <si>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</si>
  <si>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</si>
  <si>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</si>
  <si>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</si>
  <si>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</si>
  <si>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</si>
  <si>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</si>
  <si>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</si>
  <si>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</si>
  <si>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</si>
  <si>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</si>
  <si>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</si>
  <si>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</si>
  <si>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</si>
  <si>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</si>
  <si>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</si>
  <si>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</si>
  <si>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</si>
  <si>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</si>
  <si>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</si>
  <si>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</si>
  <si>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</si>
  <si>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</si>
  <si>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</si>
  <si>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</si>
  <si>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</si>
  <si>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</si>
  <si>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</si>
  <si>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</si>
  <si>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</si>
  <si>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</si>
  <si>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</si>
  <si>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</si>
  <si>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</si>
  <si>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</si>
  <si>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</si>
  <si>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</si>
  <si>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</si>
  <si>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</si>
  <si>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</si>
  <si>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</si>
  <si>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</si>
  <si>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</si>
  <si>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</si>
  <si>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</si>
  <si>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</si>
  <si>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</si>
  <si>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</si>
  <si>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</si>
  <si>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</si>
  <si>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</si>
  <si>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</si>
  <si>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</si>
  <si>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</si>
  <si>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</si>
  <si>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</si>
  <si>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</si>
  <si>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</si>
  <si>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</si>
  <si>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</si>
  <si>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</si>
  <si>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</si>
  <si>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</si>
  <si>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</si>
  <si>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</si>
  <si>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</si>
  <si>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</si>
  <si>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</si>
  <si>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</si>
  <si>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</si>
  <si>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</si>
  <si>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</si>
  <si>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</si>
  <si>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</si>
  <si>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</si>
  <si>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</si>
  <si>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</si>
  <si>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</si>
  <si>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</si>
  <si>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</si>
  <si>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</si>
  <si>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</si>
  <si>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</si>
  <si>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</si>
  <si>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</si>
  <si>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</si>
  <si>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</si>
  <si>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</si>
  <si>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</si>
  <si>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</si>
  <si>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</si>
  <si>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</si>
  <si>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</si>
  <si>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</si>
  <si>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</si>
  <si>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</si>
  <si>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</si>
  <si>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</si>
  <si>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</si>
  <si>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</si>
  <si>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</si>
  <si>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</si>
  <si>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</si>
  <si>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</si>
  <si>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</si>
  <si>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</si>
  <si>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</si>
  <si>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</si>
  <si>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</si>
  <si>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</si>
  <si>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</si>
  <si>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</si>
  <si>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</si>
  <si>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</si>
  <si>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</si>
  <si>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</si>
  <si>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</si>
  <si>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</si>
  <si>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</si>
  <si>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</si>
  <si>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</si>
  <si>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</si>
  <si>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</si>
  <si>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</si>
  <si>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</si>
  <si>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</si>
  <si>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</si>
  <si>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</si>
  <si>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</si>
  <si>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</si>
  <si>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</si>
  <si>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</si>
  <si>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</si>
  <si>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</si>
  <si>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</si>
  <si>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</si>
  <si>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</si>
  <si>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</si>
  <si>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</si>
  <si>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</si>
  <si>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</si>
  <si>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</si>
  <si>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</si>
  <si>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</si>
  <si>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</si>
  <si>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</si>
  <si>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</si>
  <si>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</si>
  <si>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</si>
  <si>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</si>
  <si>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</si>
  <si>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</si>
  <si>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</si>
  <si>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</si>
  <si>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</si>
  <si>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</si>
  <si>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</si>
  <si>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</si>
  <si>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</si>
  <si>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</si>
  <si>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</si>
  <si>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</si>
  <si>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</si>
  <si>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</si>
  <si>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</si>
  <si>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</si>
  <si>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</si>
  <si>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</si>
  <si>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</si>
  <si>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</si>
  <si>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</si>
  <si>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</si>
  <si>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</si>
  <si>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</si>
  <si>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</si>
  <si>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</si>
  <si>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</si>
  <si>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</si>
  <si>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</si>
  <si>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</si>
  <si>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</si>
  <si>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</si>
  <si>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</si>
  <si>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</si>
  <si>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</si>
  <si>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</si>
  <si>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</si>
  <si>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</si>
  <si>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</si>
  <si>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</si>
  <si>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</si>
  <si>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</si>
  <si>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</si>
  <si>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</si>
  <si>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</si>
  <si>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</si>
  <si>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</si>
  <si>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</si>
  <si>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</si>
  <si>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</si>
  <si>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</si>
  <si>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</si>
  <si>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</si>
  <si>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</si>
  <si>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</si>
  <si>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</si>
  <si>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</si>
  <si>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</si>
  <si>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</si>
  <si>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</si>
  <si>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</si>
  <si>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</si>
  <si>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</si>
  <si>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</si>
  <si>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</si>
  <si>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</si>
  <si>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</si>
  <si>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</si>
  <si>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</si>
  <si>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</si>
  <si>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</si>
  <si>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</si>
  <si>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</si>
  <si>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</si>
  <si>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</si>
  <si>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</si>
  <si>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</si>
  <si>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</si>
  <si>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</si>
  <si>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</si>
  <si>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</si>
  <si>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</si>
  <si>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</si>
  <si>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</si>
  <si>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</si>
  <si>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</si>
  <si>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</si>
  <si>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</si>
  <si>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</si>
  <si>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</si>
  <si>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</si>
  <si>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</si>
  <si>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</si>
  <si>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</si>
  <si>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</si>
  <si>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</si>
  <si>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</si>
  <si>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</si>
  <si>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</si>
  <si>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</si>
  <si>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</si>
  <si>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</si>
  <si>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</si>
  <si>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</si>
  <si>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</si>
  <si>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</si>
  <si>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</si>
  <si>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</si>
  <si>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</si>
  <si>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</si>
  <si>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</si>
  <si>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</si>
  <si>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</si>
  <si>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</si>
  <si>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</si>
  <si>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</si>
  <si>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</si>
  <si>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</si>
  <si>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</si>
  <si>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</si>
  <si>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</si>
  <si>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</si>
  <si>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</si>
  <si>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</si>
  <si>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</si>
  <si>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</si>
  <si>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</si>
  <si>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</si>
  <si>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</si>
  <si>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</si>
  <si>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</si>
  <si>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</si>
  <si>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</si>
  <si>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</si>
  <si>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</si>
  <si>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</si>
  <si>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</si>
  <si>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</si>
  <si>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</si>
  <si>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</si>
  <si>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</si>
  <si>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</si>
  <si>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</si>
  <si>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</si>
  <si>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</si>
  <si>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</si>
  <si>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</si>
  <si>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</si>
  <si>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</si>
  <si>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</si>
  <si>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</si>
  <si>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</si>
  <si>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</si>
  <si>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</si>
  <si>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</si>
  <si>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</si>
  <si>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</si>
  <si>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</si>
  <si>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</si>
  <si>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</si>
  <si>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</si>
  <si>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</si>
  <si>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</si>
  <si>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</si>
  <si>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</si>
  <si>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</si>
  <si>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</si>
  <si>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</si>
  <si>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</si>
  <si>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</si>
  <si>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</si>
  <si>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</si>
  <si>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</si>
  <si>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</si>
  <si>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</si>
  <si>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</si>
  <si>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</si>
  <si>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</si>
  <si>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</si>
  <si>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</si>
  <si>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</si>
  <si>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</si>
  <si>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</si>
  <si>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</si>
  <si>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</si>
  <si>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</si>
  <si>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</si>
  <si>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</si>
  <si>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</si>
  <si>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</si>
  <si>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</si>
  <si>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</si>
  <si>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</si>
  <si>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</si>
  <si>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</si>
  <si>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</si>
  <si>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</si>
  <si>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</si>
  <si>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</si>
  <si>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</si>
  <si>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</si>
  <si>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</si>
  <si>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</si>
  <si>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</si>
  <si>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</si>
  <si>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</si>
  <si>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</si>
  <si>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</si>
  <si>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</si>
  <si>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</si>
  <si>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</si>
  <si>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</si>
  <si>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</si>
  <si>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</si>
  <si>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</si>
  <si>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</si>
  <si>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</si>
  <si>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</si>
  <si>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</si>
  <si>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</si>
  <si>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</si>
  <si>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</si>
  <si>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</si>
  <si>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</si>
  <si>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</si>
  <si>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</si>
  <si>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</si>
  <si>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</si>
  <si>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</si>
  <si>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</si>
  <si>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</si>
  <si>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</si>
  <si>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</si>
  <si>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</si>
  <si>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</si>
  <si>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</si>
  <si>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</si>
  <si>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</si>
  <si>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</si>
  <si>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</si>
  <si>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</si>
  <si>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</si>
  <si>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</si>
  <si>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</si>
  <si>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</si>
  <si>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</si>
  <si>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</si>
  <si>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</si>
  <si>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</si>
  <si>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</si>
  <si>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</si>
  <si>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</si>
  <si>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</si>
  <si>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</si>
  <si>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</si>
  <si>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</si>
  <si>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</si>
  <si>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</si>
  <si>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</si>
  <si>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</si>
  <si>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</si>
  <si>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</si>
  <si>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</si>
  <si>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</si>
  <si>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</si>
  <si>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</si>
  <si>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</si>
  <si>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</si>
  <si>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</si>
  <si>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</si>
  <si>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</si>
  <si>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</si>
  <si>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</si>
  <si>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</si>
  <si>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</si>
  <si>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</si>
  <si>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</si>
  <si>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</si>
  <si>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</si>
  <si>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</si>
  <si>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</si>
  <si>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</si>
  <si>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</si>
  <si>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</si>
  <si>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</si>
  <si>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</si>
  <si>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</si>
  <si>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</si>
  <si>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</si>
  <si>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</si>
  <si>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</si>
  <si>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</si>
  <si>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</si>
  <si>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</si>
  <si>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</si>
  <si>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</si>
  <si>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</si>
  <si>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</si>
  <si>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</si>
  <si>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</si>
  <si>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</si>
  <si>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</si>
  <si>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</si>
  <si>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</si>
  <si>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</si>
  <si>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</si>
  <si>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</si>
  <si>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</si>
  <si>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</si>
  <si>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</si>
  <si>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</si>
  <si>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</si>
  <si>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</si>
  <si>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</si>
  <si>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</si>
  <si>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</si>
  <si>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</si>
  <si>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</si>
  <si>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</si>
  <si>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</si>
  <si>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</si>
  <si>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</si>
  <si>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</si>
  <si>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</si>
  <si>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</si>
  <si>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</si>
  <si>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</si>
  <si>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</si>
  <si>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</si>
  <si>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</si>
  <si>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</si>
  <si>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</si>
  <si>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</si>
  <si>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</si>
  <si>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</si>
  <si>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</si>
  <si>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</si>
  <si>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</si>
  <si>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</si>
  <si>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</si>
  <si>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</si>
  <si>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</si>
  <si>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</si>
  <si>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</si>
  <si>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</si>
  <si>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</si>
  <si>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</si>
  <si>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</si>
  <si>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</si>
  <si>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</si>
  <si>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</si>
  <si>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</si>
  <si>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</si>
  <si>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</si>
  <si>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</si>
  <si>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</si>
  <si>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</si>
  <si>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</si>
  <si>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</si>
  <si>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</si>
  <si>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</si>
  <si>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</si>
  <si>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</si>
  <si>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</si>
  <si>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</si>
  <si>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</si>
  <si>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</si>
  <si>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</si>
  <si>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</si>
  <si>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</si>
  <si>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</si>
  <si>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</si>
  <si>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</si>
  <si>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</si>
  <si>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</si>
  <si>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</si>
  <si>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</si>
  <si>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</si>
  <si>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</si>
  <si>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</si>
  <si>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</si>
  <si>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</si>
  <si>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</si>
  <si>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</si>
  <si>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</si>
  <si>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</si>
  <si>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</si>
  <si>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</si>
  <si>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</si>
  <si>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</si>
  <si>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</si>
  <si>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</si>
  <si>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</si>
  <si>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</si>
  <si>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</si>
  <si>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</si>
  <si>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</si>
  <si>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</si>
  <si>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</si>
  <si>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</si>
  <si>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</si>
  <si>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</si>
  <si>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</si>
  <si>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</si>
  <si>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</si>
  <si>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</si>
  <si>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</si>
  <si>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</si>
  <si>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</si>
  <si>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</si>
  <si>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</si>
  <si>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</si>
  <si>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</si>
  <si>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</si>
  <si>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</si>
  <si>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</si>
  <si>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</si>
  <si>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</si>
  <si>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</si>
  <si>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</si>
  <si>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</si>
  <si>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</si>
  <si>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</si>
  <si>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</si>
  <si>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</si>
  <si>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</si>
  <si>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</si>
  <si>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</si>
  <si>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</si>
  <si>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</si>
  <si>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</si>
  <si>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</si>
  <si>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</si>
  <si>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</si>
  <si>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</si>
  <si>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</si>
  <si>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</si>
  <si>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</si>
  <si>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</si>
  <si>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</si>
  <si>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</si>
  <si>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</si>
  <si>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</si>
  <si>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</si>
  <si>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</si>
  <si>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</si>
  <si>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</si>
  <si>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</si>
  <si>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</si>
  <si>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</si>
  <si>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</si>
  <si>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</si>
  <si>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</si>
  <si>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</si>
  <si>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</si>
  <si>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</si>
  <si>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</si>
  <si>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</si>
  <si>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</si>
  <si>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</si>
  <si>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</si>
  <si>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</si>
  <si>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</si>
  <si>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</si>
  <si>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</si>
  <si>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</si>
  <si>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</si>
  <si>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</si>
  <si>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</si>
  <si>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</si>
  <si>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</si>
  <si>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</si>
  <si>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</si>
  <si>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</si>
  <si>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</si>
  <si>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</si>
  <si>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</si>
  <si>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</si>
  <si>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</si>
  <si>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</si>
  <si>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</si>
  <si>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</si>
  <si>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</si>
  <si>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</si>
  <si>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</si>
  <si>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</si>
  <si>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</si>
  <si>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</si>
  <si>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</si>
  <si>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</si>
  <si>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</si>
  <si>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</si>
  <si>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</si>
  <si>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</si>
  <si>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</si>
  <si>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</si>
  <si>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</si>
  <si>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</si>
  <si>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</si>
  <si>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</si>
  <si>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</si>
  <si>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</si>
  <si>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</si>
  <si>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</si>
  <si>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</si>
  <si>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</si>
  <si>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</si>
  <si>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</si>
  <si>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</si>
  <si>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</si>
  <si>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</si>
  <si>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</si>
  <si>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</si>
  <si>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</si>
  <si>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</si>
  <si>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</si>
  <si>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</si>
  <si>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</si>
  <si>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</si>
  <si>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</si>
  <si>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</si>
  <si>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</si>
  <si>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</si>
  <si>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</si>
  <si>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</si>
  <si>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</si>
  <si>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</si>
  <si>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</si>
  <si>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</si>
  <si>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</si>
  <si>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</si>
  <si>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</si>
  <si>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</si>
  <si>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</si>
  <si>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</si>
  <si>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</si>
  <si>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</si>
  <si>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</si>
  <si>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</si>
  <si>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</si>
  <si>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</si>
  <si>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</si>
  <si>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</si>
  <si>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</si>
  <si>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</si>
  <si>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</si>
  <si>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</si>
  <si>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</si>
  <si>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</si>
  <si>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</si>
  <si>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</si>
  <si>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</si>
  <si>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</si>
  <si>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</si>
  <si>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</si>
  <si>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</si>
  <si>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</si>
  <si>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</si>
  <si>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</si>
  <si>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</si>
  <si>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</si>
  <si>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</si>
  <si>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</si>
  <si>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</si>
  <si>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</si>
  <si>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</si>
  <si>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</si>
  <si>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</si>
  <si>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</si>
  <si>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</si>
  <si>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</si>
  <si>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</si>
  <si>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</si>
  <si>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</si>
  <si>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</si>
  <si>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</si>
  <si>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</si>
  <si>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</si>
  <si>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</si>
  <si>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</si>
  <si>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</si>
  <si>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</si>
  <si>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</si>
  <si>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</si>
  <si>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</si>
  <si>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</si>
  <si>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</si>
  <si>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</si>
  <si>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</si>
  <si>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</si>
  <si>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</si>
  <si>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</si>
  <si>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</si>
  <si>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</si>
  <si>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</si>
  <si>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</si>
  <si>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</si>
  <si>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</si>
  <si>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</si>
  <si>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</si>
  <si>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</si>
  <si>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</si>
  <si>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</si>
  <si>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</si>
  <si>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</si>
  <si>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</si>
  <si>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</si>
  <si>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</si>
  <si>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</si>
  <si>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</si>
  <si>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</si>
  <si>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</si>
  <si>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</si>
  <si>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</si>
  <si>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</si>
  <si>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</si>
  <si>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</si>
  <si>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</si>
  <si>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</si>
  <si>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</si>
  <si>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</si>
  <si>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</si>
  <si>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</si>
  <si>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</si>
  <si>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</si>
  <si>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</si>
  <si>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</si>
  <si>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</si>
  <si>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</si>
  <si>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</si>
  <si>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</si>
  <si>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</si>
  <si>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</si>
  <si>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</si>
  <si>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</si>
  <si>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</si>
  <si>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</si>
  <si>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</si>
  <si>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</si>
  <si>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</si>
  <si>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</si>
  <si>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</si>
  <si>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</si>
  <si>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</si>
  <si>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</si>
  <si>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</si>
  <si>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</si>
  <si>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</si>
  <si>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</si>
  <si>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</si>
  <si>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</si>
  <si>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</si>
  <si>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</si>
  <si>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</si>
  <si>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</si>
  <si>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</si>
  <si>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</si>
  <si>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</si>
  <si>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</si>
  <si>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</si>
  <si>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</si>
  <si>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</si>
  <si>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</si>
  <si>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</si>
  <si>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</si>
  <si>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</si>
  <si>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</si>
  <si>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</si>
  <si>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</si>
  <si>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</si>
  <si>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</si>
  <si>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</si>
  <si>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</si>
  <si>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</si>
  <si>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</si>
  <si>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</si>
  <si>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</si>
  <si>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</si>
  <si>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</si>
  <si>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</si>
  <si>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</si>
  <si>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</si>
  <si>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</si>
  <si>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</si>
  <si>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</si>
  <si>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</si>
  <si>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</si>
  <si>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</si>
  <si>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</si>
  <si>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</si>
  <si>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</si>
  <si>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</si>
  <si>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</si>
  <si>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</si>
  <si>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</si>
  <si>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</si>
  <si>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</si>
  <si>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</si>
  <si>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</si>
  <si>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</si>
  <si>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</si>
  <si>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</si>
  <si>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</si>
  <si>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</si>
  <si>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</si>
  <si>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</si>
  <si>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</si>
  <si>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</si>
  <si>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</si>
  <si>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</si>
  <si>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</si>
  <si>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</si>
  <si>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</si>
  <si>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</si>
  <si>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</si>
  <si>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</si>
  <si>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</si>
  <si>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</si>
  <si>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</si>
  <si>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</si>
  <si>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</si>
  <si>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</si>
  <si>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</si>
  <si>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</si>
  <si>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</si>
  <si>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</si>
  <si>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</si>
  <si>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</si>
  <si>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</si>
  <si>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</si>
  <si>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</si>
  <si>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</si>
  <si>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</si>
  <si>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</si>
  <si>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</si>
  <si>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</si>
  <si>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</si>
  <si>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</si>
  <si>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</si>
  <si>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</si>
  <si>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</si>
  <si>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</si>
  <si>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</si>
  <si>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</si>
  <si>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</si>
  <si>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</si>
  <si>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</si>
  <si>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</si>
  <si>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</si>
  <si>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</si>
  <si>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</si>
  <si>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</si>
  <si>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</si>
  <si>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</si>
  <si>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</si>
  <si>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</si>
  <si>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</si>
  <si>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</si>
  <si>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</si>
  <si>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</si>
  <si>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</si>
  <si>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</si>
  <si>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</si>
  <si>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</si>
  <si>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</si>
  <si>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</si>
  <si>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</si>
  <si>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</si>
  <si>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</si>
  <si>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</si>
  <si>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</si>
  <si>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</si>
  <si>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</si>
  <si>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</si>
  <si>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</si>
  <si>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</si>
  <si>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</si>
  <si>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</si>
  <si>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</si>
  <si>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</si>
  <si>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</si>
  <si>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</si>
  <si>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</si>
  <si>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</si>
  <si>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</si>
  <si>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</si>
  <si>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</si>
  <si>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</si>
  <si>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</si>
  <si>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</si>
  <si>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</si>
  <si>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</si>
  <si>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</si>
  <si>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</si>
  <si>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</si>
  <si>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</si>
  <si>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</si>
  <si>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</si>
  <si>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</si>
  <si>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</si>
  <si>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</si>
  <si>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</si>
  <si>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</si>
  <si>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</si>
  <si>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</si>
  <si>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</si>
  <si>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</si>
  <si>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</si>
  <si>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</si>
  <si>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</si>
  <si>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</si>
  <si>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</si>
  <si>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</si>
  <si>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</si>
  <si>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</si>
  <si>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</si>
  <si>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</si>
  <si>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</si>
  <si>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</si>
  <si>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</si>
  <si>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</si>
  <si>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</si>
  <si>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</si>
  <si>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</si>
  <si>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</si>
  <si>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</si>
  <si>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</si>
  <si>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</si>
  <si>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</si>
  <si>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</si>
  <si>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</si>
  <si>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</si>
  <si>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</si>
  <si>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</si>
  <si>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</si>
  <si>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</si>
  <si>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</si>
  <si>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</si>
  <si>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</si>
  <si>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</si>
  <si>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</si>
  <si>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</si>
  <si>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</si>
  <si>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</si>
  <si>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</si>
  <si>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</si>
  <si>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</si>
  <si>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</si>
  <si>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</si>
  <si>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</si>
  <si>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</si>
  <si>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</si>
  <si>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</si>
  <si>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</si>
  <si>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</si>
  <si>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</si>
  <si>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</si>
  <si>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</si>
  <si>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</si>
  <si>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</si>
  <si>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</si>
  <si>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</si>
  <si>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</si>
  <si>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</si>
  <si>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</si>
  <si>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</si>
  <si>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</si>
  <si>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</si>
  <si>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</si>
  <si>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</si>
  <si>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</si>
  <si>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</si>
  <si>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</si>
  <si>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</si>
  <si>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</si>
  <si>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</si>
  <si>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</si>
  <si>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</si>
  <si>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</si>
  <si>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</si>
  <si>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</si>
  <si>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</si>
  <si>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</si>
  <si>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</si>
  <si>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</si>
  <si>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</si>
  <si>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</si>
  <si>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</si>
  <si>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</si>
  <si>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</si>
  <si>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</si>
  <si>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</si>
  <si>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</si>
  <si>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</si>
  <si>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</si>
  <si>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</si>
  <si>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</si>
  <si>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</si>
  <si>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</si>
  <si>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</si>
  <si>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</si>
  <si>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</si>
  <si>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</si>
  <si>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</si>
  <si>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</si>
  <si>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</si>
  <si>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</si>
  <si>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</si>
  <si>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</si>
  <si>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</si>
  <si>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</si>
  <si>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</si>
  <si>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</si>
  <si>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</si>
  <si>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</si>
  <si>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</si>
  <si>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</si>
  <si>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</si>
  <si>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</si>
  <si>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</si>
  <si>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</si>
  <si>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</si>
  <si>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</si>
  <si>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</si>
  <si>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</si>
  <si>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</si>
  <si>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</si>
  <si>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</si>
  <si>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</si>
  <si>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</si>
  <si>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</si>
  <si>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</si>
  <si>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</si>
  <si>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</si>
  <si>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</si>
  <si>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</si>
  <si>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</si>
  <si>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</si>
  <si>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</si>
  <si>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</si>
  <si>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</si>
  <si>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</si>
  <si>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</si>
  <si>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</si>
  <si>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</si>
  <si>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</si>
  <si>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</si>
  <si>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</si>
  <si>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</si>
  <si>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</si>
  <si>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</si>
  <si>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</si>
  <si>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</si>
  <si>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</si>
  <si>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</si>
  <si>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</si>
  <si>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</si>
  <si>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</si>
  <si>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</si>
  <si>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</si>
  <si>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</si>
  <si>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</si>
  <si>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</si>
  <si>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</si>
  <si>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</si>
  <si>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</si>
  <si>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</si>
  <si>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</si>
  <si>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</si>
  <si>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</si>
  <si>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</si>
  <si>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</si>
  <si>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</si>
  <si>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</si>
  <si>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</si>
  <si>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</si>
  <si>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</si>
  <si>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</si>
  <si>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</si>
  <si>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</si>
  <si>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</si>
  <si>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</si>
  <si>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</si>
  <si>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</si>
  <si>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</si>
  <si>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</si>
  <si>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</si>
  <si>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</si>
  <si>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</si>
  <si>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</si>
  <si>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</si>
  <si>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</si>
  <si>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</si>
  <si>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</si>
  <si>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</si>
  <si>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</si>
  <si>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</si>
  <si>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</si>
  <si>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</si>
  <si>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</si>
  <si>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</si>
  <si>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</si>
  <si>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</si>
  <si>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</si>
  <si>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</si>
  <si>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</si>
  <si>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</si>
  <si>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</si>
  <si>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</si>
  <si>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</si>
  <si>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</si>
  <si>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</si>
  <si>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</si>
  <si>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</si>
  <si>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</si>
  <si>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</si>
  <si>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</si>
  <si>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</si>
  <si>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</si>
  <si>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</si>
  <si>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</si>
  <si>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</si>
  <si>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</si>
  <si>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</si>
  <si>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</si>
  <si>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</si>
  <si>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</si>
  <si>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</si>
  <si>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</si>
  <si>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</si>
  <si>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</si>
  <si>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</si>
  <si>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</si>
  <si>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</si>
  <si>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</si>
  <si>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</si>
  <si>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</si>
  <si>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</si>
  <si>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</si>
  <si>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</si>
  <si>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</si>
  <si>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</si>
  <si>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</si>
  <si>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</si>
  <si>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</si>
  <si>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</si>
  <si>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</si>
  <si>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</si>
  <si>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</si>
  <si>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</si>
  <si>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</si>
  <si>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</si>
  <si>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</si>
  <si>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</si>
  <si>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</si>
  <si>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</si>
  <si>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</si>
  <si>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</si>
  <si>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</si>
  <si>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</si>
  <si>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</si>
  <si>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</si>
  <si>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</si>
  <si>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</si>
  <si>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</si>
  <si>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</si>
  <si>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</si>
  <si>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</si>
  <si>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</si>
  <si>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</si>
  <si>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</si>
  <si>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</si>
  <si>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</si>
  <si>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</si>
  <si>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</si>
  <si>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</si>
  <si>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</si>
  <si>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</si>
  <si>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</si>
  <si>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</si>
  <si>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</si>
  <si>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</si>
  <si>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</si>
  <si>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</si>
  <si>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</si>
  <si>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</si>
  <si>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</si>
  <si>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</si>
  <si>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</si>
  <si>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</si>
  <si>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</si>
  <si>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</si>
  <si>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</si>
  <si>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</si>
  <si>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</si>
  <si>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</si>
  <si>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</si>
  <si>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</si>
  <si>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</si>
  <si>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</si>
  <si>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</si>
  <si>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</si>
  <si>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</si>
  <si>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</si>
  <si>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</si>
  <si>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</si>
  <si>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</si>
  <si>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</si>
  <si>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</si>
  <si>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</si>
  <si>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</si>
  <si>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</si>
  <si>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</si>
  <si>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</si>
  <si>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</si>
  <si>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</si>
  <si>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</si>
  <si>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</si>
  <si>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</si>
  <si>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</si>
  <si>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</si>
  <si>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</si>
  <si>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</si>
  <si>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</si>
  <si>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</si>
  <si>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</si>
  <si>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</si>
  <si>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</si>
  <si>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</si>
  <si>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</si>
  <si>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</si>
  <si>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</si>
  <si>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</si>
  <si>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</si>
  <si>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</si>
  <si>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</si>
  <si>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</si>
  <si>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</si>
  <si>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</si>
  <si>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</si>
  <si>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</si>
  <si>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</si>
  <si>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</si>
  <si>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</si>
  <si>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</si>
  <si>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</si>
  <si>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</si>
  <si>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</si>
  <si>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</si>
  <si>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</si>
  <si>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</si>
  <si>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</si>
  <si>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</si>
  <si>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</si>
  <si>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</si>
  <si>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</si>
  <si>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</si>
  <si>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</si>
  <si>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</si>
  <si>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</si>
  <si>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</si>
  <si>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</si>
  <si>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</si>
  <si>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</si>
  <si>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</si>
  <si>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</si>
  <si>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</si>
  <si>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</si>
  <si>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</si>
  <si>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</si>
  <si>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</si>
  <si>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</si>
  <si>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</si>
  <si>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</si>
  <si>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</si>
  <si>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</si>
  <si>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</si>
  <si>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</si>
  <si>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</si>
  <si>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</si>
  <si>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</si>
  <si>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</si>
  <si>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</si>
  <si>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</si>
  <si>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</si>
  <si>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</si>
  <si>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</si>
  <si>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</si>
  <si>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</si>
  <si>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</si>
  <si>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</si>
  <si>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</si>
  <si>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</si>
  <si>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</si>
  <si>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</si>
  <si>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</si>
  <si>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</si>
  <si>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</si>
  <si>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</si>
  <si>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</si>
  <si>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</si>
  <si>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</si>
  <si>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</si>
  <si>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</si>
  <si>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</si>
  <si>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</si>
  <si>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</si>
  <si>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</si>
  <si>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</si>
  <si>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</si>
  <si>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</si>
  <si>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</si>
  <si>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</si>
  <si>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</si>
  <si>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</si>
  <si>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</si>
  <si>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</si>
  <si>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</si>
  <si>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</si>
  <si>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</si>
  <si>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</si>
  <si>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</si>
  <si>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</si>
  <si>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</si>
  <si>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</si>
  <si>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</si>
  <si>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</si>
  <si>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</si>
  <si>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</si>
  <si>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</si>
  <si>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</si>
  <si>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</si>
  <si>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</si>
  <si>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</si>
  <si>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</si>
  <si>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</si>
  <si>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</si>
  <si>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</si>
  <si>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</si>
  <si>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</si>
  <si>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</si>
  <si>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</si>
  <si>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</si>
  <si>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</si>
  <si>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</si>
  <si>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</si>
  <si>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</si>
  <si>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</si>
  <si>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</si>
  <si>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</si>
  <si>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</si>
  <si>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</si>
  <si>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</si>
  <si>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</si>
  <si>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</si>
  <si>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</si>
  <si>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</si>
  <si>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</si>
  <si>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</si>
  <si>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</si>
  <si>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</si>
  <si>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</si>
  <si>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</si>
  <si>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</si>
  <si>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</si>
  <si>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</si>
  <si>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</si>
  <si>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</si>
  <si>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</si>
  <si>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</si>
  <si>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</si>
  <si>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</si>
  <si>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</si>
  <si>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</si>
  <si>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</si>
  <si>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</si>
  <si>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</si>
  <si>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</si>
  <si>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</si>
  <si>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</si>
  <si>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</si>
  <si>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</si>
  <si>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</si>
  <si>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</si>
  <si>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</si>
  <si>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</si>
  <si>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</si>
  <si>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</si>
  <si>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</si>
  <si>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</si>
  <si>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</si>
  <si>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</si>
  <si>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</si>
  <si>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</si>
  <si>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</si>
  <si>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</si>
  <si>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</si>
  <si>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</si>
  <si>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</si>
  <si>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</si>
  <si>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</si>
  <si>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</si>
  <si>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</si>
  <si>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</si>
  <si>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</si>
  <si>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</si>
  <si>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</si>
  <si>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</si>
  <si>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</si>
  <si>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</si>
  <si>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</si>
  <si>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</si>
  <si>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</si>
  <si>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</si>
  <si>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</si>
  <si>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</si>
  <si>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</si>
  <si>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</si>
  <si>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</si>
  <si>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</si>
  <si>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</si>
  <si>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</si>
  <si>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</si>
  <si>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</si>
  <si>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</si>
  <si>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</si>
  <si>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</si>
  <si>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</si>
  <si>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</si>
  <si>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</si>
  <si>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</si>
  <si>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</si>
  <si>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</si>
  <si>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</si>
  <si>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</si>
  <si>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</si>
  <si>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</si>
  <si>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</si>
  <si>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</si>
  <si>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</si>
  <si>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</si>
  <si>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</si>
  <si>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</si>
  <si>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</si>
  <si>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</si>
  <si>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</si>
  <si>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</si>
  <si>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</si>
  <si>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</si>
  <si>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</si>
  <si>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</si>
  <si>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</si>
  <si>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</si>
  <si>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</si>
  <si>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</si>
  <si>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</si>
  <si>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</si>
  <si>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</si>
  <si>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</si>
  <si>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</si>
  <si>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</si>
  <si>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</si>
  <si>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</si>
  <si>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</si>
  <si>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</si>
  <si>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</si>
  <si>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</si>
  <si>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</si>
  <si>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</si>
  <si>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</si>
  <si>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</si>
  <si>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</si>
  <si>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</si>
  <si>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</si>
  <si>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</si>
  <si>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</si>
  <si>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</si>
  <si>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</si>
  <si>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</si>
  <si>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</si>
  <si>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</si>
  <si>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</si>
  <si>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</si>
  <si>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</si>
  <si>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</si>
  <si>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</si>
  <si>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</si>
  <si>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</si>
  <si>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</si>
  <si>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</si>
  <si>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</si>
  <si>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</si>
  <si>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</si>
  <si>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</si>
  <si>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</si>
  <si>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</si>
  <si>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</si>
  <si>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</si>
  <si>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</si>
  <si>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</si>
  <si>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</si>
  <si>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</si>
  <si>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</si>
  <si>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</si>
  <si>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</si>
  <si>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</si>
  <si>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</si>
  <si>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</si>
  <si>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</si>
  <si>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</si>
  <si>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</si>
  <si>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</si>
  <si>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</si>
  <si>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</si>
  <si>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</si>
  <si>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</si>
  <si>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</si>
  <si>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</si>
  <si>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</si>
  <si>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</si>
  <si>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</si>
  <si>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</si>
  <si>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</si>
  <si>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</si>
  <si>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</si>
  <si>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</si>
  <si>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</si>
  <si>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</si>
  <si>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</si>
  <si>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</si>
  <si>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</si>
  <si>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</si>
  <si>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</si>
  <si>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</si>
  <si>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</si>
  <si>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</si>
  <si>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</si>
  <si>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</si>
  <si>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</si>
  <si>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</si>
  <si>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</si>
  <si>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</si>
  <si>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</si>
  <si>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</si>
  <si>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</si>
  <si>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</si>
  <si>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</si>
  <si>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</si>
  <si>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</si>
  <si>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</si>
  <si>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</si>
  <si>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</si>
  <si>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</si>
  <si>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</si>
  <si>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</si>
  <si>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</si>
  <si>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</si>
  <si>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</si>
  <si>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</si>
  <si>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</si>
  <si>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</si>
  <si>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</si>
  <si>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</si>
  <si>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</si>
  <si>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</si>
  <si>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</si>
  <si>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</si>
  <si>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</si>
  <si>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</si>
  <si>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</si>
  <si>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</si>
  <si>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</si>
  <si>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</si>
  <si>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</si>
  <si>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</si>
  <si>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</si>
  <si>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</si>
  <si>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</si>
  <si>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</si>
  <si>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</si>
  <si>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</si>
  <si>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</si>
  <si>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</si>
  <si>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</si>
  <si>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</si>
  <si>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</si>
  <si>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</si>
  <si>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</si>
  <si>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</si>
  <si>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</si>
  <si>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</si>
  <si>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</si>
  <si>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</si>
  <si>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</si>
  <si>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</si>
  <si>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</si>
  <si>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</si>
  <si>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</si>
  <si>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</si>
  <si>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</si>
  <si>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</si>
  <si>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</si>
  <si>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</si>
  <si>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</si>
  <si>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</si>
  <si>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</si>
  <si>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</si>
  <si>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</si>
  <si>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</si>
  <si>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</si>
  <si>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</si>
  <si>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</si>
  <si>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</si>
  <si>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</si>
  <si>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</si>
  <si>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</si>
  <si>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</si>
  <si>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</si>
  <si>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</si>
  <si>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</si>
  <si>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</si>
  <si>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</si>
  <si>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</si>
  <si>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</si>
  <si>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</si>
  <si>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</si>
  <si>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</si>
  <si>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</si>
  <si>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</si>
  <si>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</si>
  <si>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</si>
  <si>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</si>
  <si>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</si>
  <si>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</si>
  <si>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</si>
  <si>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</si>
  <si>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</si>
  <si>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</si>
  <si>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</si>
  <si>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</si>
  <si>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</si>
  <si>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</si>
  <si>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</si>
  <si>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</si>
  <si>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</si>
  <si>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</si>
  <si>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</si>
  <si>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</si>
  <si>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</si>
  <si>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</si>
  <si>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</si>
  <si>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</si>
  <si>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</si>
  <si>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</si>
  <si>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</si>
  <si>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</si>
  <si>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</si>
  <si>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</si>
  <si>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</si>
  <si>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</si>
  <si>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</si>
  <si>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</si>
  <si>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</si>
  <si>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</si>
  <si>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</si>
  <si>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</si>
  <si>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</si>
  <si>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</si>
  <si>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</si>
  <si>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</si>
  <si>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</si>
  <si>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</si>
  <si>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</si>
  <si>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</si>
  <si>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</si>
  <si>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</si>
  <si>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</si>
  <si>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</si>
  <si>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</si>
  <si>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</si>
  <si>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</si>
  <si>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</si>
  <si>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</si>
  <si>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</si>
  <si>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</si>
  <si>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</si>
  <si>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</si>
  <si>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</si>
  <si>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</si>
  <si>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</si>
  <si>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</si>
  <si>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</si>
  <si>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</si>
  <si>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</si>
  <si>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</si>
  <si>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</si>
  <si>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</si>
  <si>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</si>
  <si>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</si>
  <si>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</si>
  <si>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</si>
  <si>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</si>
  <si>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</si>
  <si>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</si>
  <si>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</si>
  <si>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</si>
  <si>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</si>
  <si>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</si>
  <si>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</si>
  <si>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</si>
  <si>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</si>
  <si>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</si>
  <si>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</si>
  <si>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</si>
  <si>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</si>
  <si>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</si>
  <si>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</si>
  <si>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</si>
  <si>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</si>
  <si>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</si>
  <si>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</si>
  <si>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</si>
  <si>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</si>
  <si>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</si>
  <si>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</si>
  <si>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</si>
  <si>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</si>
  <si>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</si>
  <si>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</si>
  <si>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</si>
  <si>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</si>
  <si>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</si>
  <si>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</si>
  <si>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</si>
  <si>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</si>
  <si>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</si>
  <si>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</si>
  <si>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</si>
  <si>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</si>
  <si>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</si>
  <si>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</si>
  <si>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</si>
  <si>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</si>
  <si>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</si>
  <si>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</si>
  <si>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</si>
  <si>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</si>
  <si>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</si>
  <si>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</si>
  <si>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</si>
  <si>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</si>
  <si>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</si>
  <si>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</si>
  <si>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</si>
  <si>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</si>
  <si>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</si>
  <si>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</si>
  <si>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</si>
  <si>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</si>
  <si>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</si>
  <si>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</si>
  <si>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</si>
  <si>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</si>
  <si>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</si>
  <si>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</si>
  <si>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</si>
  <si>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</si>
  <si>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</si>
  <si>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</si>
  <si>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</si>
  <si>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</si>
  <si>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</si>
  <si>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</si>
  <si>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</si>
  <si>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</si>
  <si>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</si>
  <si>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</si>
  <si>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</si>
  <si>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</si>
  <si>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</si>
  <si>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</si>
  <si>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</si>
  <si>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</si>
  <si>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</si>
  <si>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</si>
  <si>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</si>
  <si>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</si>
  <si>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</si>
  <si>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</si>
  <si>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</si>
  <si>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</si>
  <si>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</si>
  <si>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</si>
  <si>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</si>
  <si>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</si>
  <si>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</si>
  <si>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</si>
  <si>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</si>
  <si>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</si>
  <si>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</si>
  <si>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</si>
  <si>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</si>
  <si>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</si>
  <si>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</si>
  <si>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</si>
  <si>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</si>
  <si>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</si>
  <si>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</si>
  <si>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</si>
  <si>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</si>
  <si>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</si>
  <si>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</si>
  <si>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</si>
  <si>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</si>
  <si>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</si>
  <si>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</si>
  <si>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</si>
  <si>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</si>
  <si>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</si>
  <si>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</si>
  <si>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</si>
  <si>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</si>
  <si>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</si>
  <si>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</si>
  <si>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</si>
  <si>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</si>
  <si>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</si>
  <si>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</si>
  <si>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</si>
  <si>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</si>
  <si>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</si>
  <si>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</si>
  <si>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</si>
  <si>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</si>
  <si>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</si>
  <si>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</si>
  <si>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</si>
  <si>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</si>
  <si>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</si>
  <si>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</si>
  <si>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</si>
  <si>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</si>
  <si>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</si>
  <si>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</si>
  <si>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</si>
  <si>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</si>
  <si>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</si>
  <si>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</si>
  <si>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</si>
  <si>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</si>
  <si>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</si>
  <si>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</si>
  <si>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</si>
  <si>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</si>
  <si>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</si>
  <si>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</si>
  <si>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</si>
  <si>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</si>
  <si>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</si>
  <si>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</si>
  <si>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</si>
  <si>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</si>
  <si>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</si>
  <si>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</si>
  <si>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</si>
  <si>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</si>
  <si>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</si>
  <si>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</si>
  <si>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</si>
  <si>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</si>
  <si>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</si>
  <si>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</si>
  <si>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</si>
  <si>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</si>
  <si>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</si>
  <si>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</si>
  <si>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</si>
  <si>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</si>
  <si>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</si>
  <si>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</si>
  <si>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</si>
  <si>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</si>
  <si>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</si>
  <si>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</si>
  <si>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</si>
  <si>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</si>
  <si>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</si>
  <si>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</si>
  <si>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</si>
  <si>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</si>
  <si>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</si>
  <si>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</si>
  <si>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</si>
  <si>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</si>
  <si>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</si>
  <si>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</si>
  <si>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</si>
  <si>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</si>
  <si>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</si>
  <si>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</si>
  <si>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</si>
  <si>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</si>
  <si>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</si>
  <si>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</si>
  <si>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</si>
  <si>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</si>
  <si>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</si>
  <si>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</si>
  <si>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</si>
  <si>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</si>
  <si>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</si>
  <si>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</si>
  <si>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</si>
  <si>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</si>
  <si>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</si>
  <si>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</si>
  <si>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</si>
  <si>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</si>
  <si>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</si>
  <si>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</si>
  <si>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</si>
  <si>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</si>
  <si>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</si>
  <si>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</si>
  <si>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</si>
  <si>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</si>
  <si>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</si>
  <si>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</si>
  <si>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</si>
  <si>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</si>
  <si>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</si>
  <si>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</si>
  <si>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</si>
  <si>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</si>
  <si>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</si>
  <si>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</si>
  <si>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</si>
  <si>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</si>
  <si>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</si>
  <si>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</si>
  <si>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</si>
  <si>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</si>
  <si>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</si>
  <si>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</si>
  <si>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</si>
  <si>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</si>
  <si>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</si>
  <si>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</si>
  <si>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</si>
  <si>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</si>
  <si>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</si>
  <si>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</si>
  <si>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</si>
  <si>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</si>
  <si>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</si>
  <si>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</si>
  <si>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</si>
  <si>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</si>
  <si>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</si>
  <si>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</si>
  <si>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</si>
  <si>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</si>
  <si>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</si>
  <si>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</si>
  <si>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</si>
  <si>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</si>
  <si>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</si>
  <si>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</si>
  <si>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</si>
  <si>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</si>
  <si>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</si>
  <si>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</si>
  <si>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</si>
  <si>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</si>
  <si>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</si>
  <si>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</si>
  <si>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</si>
  <si>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</si>
  <si>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</si>
  <si>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</si>
  <si>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</si>
  <si>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</si>
  <si>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</si>
  <si>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</si>
  <si>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</si>
  <si>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</si>
  <si>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</si>
  <si>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</si>
  <si>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</si>
  <si>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</si>
  <si>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</si>
  <si>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</si>
  <si>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</si>
  <si>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</si>
  <si>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</si>
  <si>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</si>
  <si>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</si>
  <si>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</si>
  <si>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</si>
  <si>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</si>
  <si>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</si>
  <si>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</si>
  <si>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</si>
  <si>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</si>
  <si>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</si>
  <si>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</si>
  <si>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</si>
  <si>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</si>
  <si>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</si>
  <si>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</si>
  <si>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</si>
  <si>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</si>
  <si>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</si>
  <si>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</si>
  <si>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</si>
  <si>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</si>
  <si>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</si>
  <si>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</si>
  <si>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</si>
  <si>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</si>
  <si>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</si>
  <si>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</si>
  <si>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</si>
  <si>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</si>
  <si>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</si>
  <si>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</si>
  <si>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</si>
  <si>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</si>
  <si>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</si>
  <si>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</si>
  <si>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</si>
  <si>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</si>
  <si>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</si>
  <si>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</si>
  <si>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</si>
  <si>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</si>
  <si>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</si>
  <si>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</si>
  <si>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</si>
  <si>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</si>
  <si>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</si>
  <si>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</si>
  <si>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</si>
  <si>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</si>
  <si>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</si>
  <si>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</si>
  <si>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</si>
  <si>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</si>
  <si>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</si>
  <si>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</si>
  <si>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</si>
  <si>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</si>
  <si>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</si>
  <si>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</si>
  <si>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</si>
  <si>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</si>
  <si>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</si>
  <si>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</si>
  <si>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</si>
  <si>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</si>
  <si>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</si>
  <si>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</si>
  <si>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</si>
  <si>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</si>
  <si>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</si>
  <si>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</si>
  <si>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</si>
  <si>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</si>
  <si>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</si>
  <si>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</si>
  <si>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</si>
  <si>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</si>
  <si>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</si>
  <si>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</si>
  <si>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</si>
  <si>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</si>
  <si>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</si>
  <si>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</si>
  <si>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</si>
  <si>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</si>
  <si>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</si>
  <si>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</si>
  <si>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</si>
  <si>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</si>
  <si>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</si>
  <si>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</si>
  <si>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</si>
  <si>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</si>
  <si>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</si>
  <si>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</si>
  <si>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</si>
  <si>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</si>
  <si>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</si>
  <si>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</si>
  <si>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</si>
  <si>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</si>
  <si>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</si>
  <si>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</si>
  <si>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</si>
  <si>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</si>
  <si>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</si>
  <si>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</si>
  <si>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</si>
  <si>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</si>
  <si>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</si>
  <si>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</si>
  <si>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</si>
  <si>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</si>
  <si>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</si>
  <si>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</si>
  <si>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</si>
  <si>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</si>
  <si>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</si>
  <si>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</si>
  <si>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</si>
  <si>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</si>
  <si>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</si>
  <si>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</si>
  <si>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</si>
  <si>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</si>
  <si>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</si>
  <si>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</si>
  <si>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</si>
  <si>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</si>
  <si>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</si>
  <si>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</si>
  <si>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</si>
  <si>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</si>
  <si>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</si>
  <si>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</si>
  <si>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</si>
  <si>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</si>
  <si>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</si>
  <si>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</si>
  <si>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</si>
  <si>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</si>
  <si>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</si>
  <si>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</si>
  <si>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</si>
  <si>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</si>
  <si>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</si>
  <si>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</si>
  <si>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</si>
  <si>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</si>
  <si>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</si>
  <si>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</si>
  <si>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</si>
  <si>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</si>
  <si>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</si>
  <si>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</si>
  <si>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</si>
  <si>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</si>
  <si>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</si>
  <si>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</si>
  <si>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</si>
  <si>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</si>
  <si>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</si>
  <si>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</si>
  <si>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</si>
  <si>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</si>
  <si>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</si>
  <si>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</si>
  <si>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</si>
  <si>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</si>
  <si>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</si>
  <si>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</si>
  <si>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</si>
  <si>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</si>
  <si>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</si>
  <si>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</si>
  <si>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</si>
  <si>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</si>
  <si>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</si>
  <si>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</si>
  <si>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</si>
  <si>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</si>
  <si>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</si>
  <si>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</si>
  <si>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</si>
  <si>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</si>
  <si>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</si>
  <si>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</si>
  <si>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</si>
  <si>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</si>
  <si>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</si>
  <si>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</si>
  <si>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</si>
  <si>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</si>
  <si>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</si>
  <si>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</si>
  <si>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</si>
  <si>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</si>
  <si>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</si>
  <si>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</si>
  <si>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</si>
  <si>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</si>
  <si>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</si>
  <si>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</si>
  <si>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</si>
  <si>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</si>
  <si>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</si>
  <si>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</si>
  <si>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</si>
  <si>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</si>
  <si>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</si>
  <si>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</si>
  <si>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</si>
  <si>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</si>
  <si>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</si>
  <si>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</si>
  <si>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</si>
  <si>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</si>
  <si>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</si>
  <si>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</si>
  <si>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</si>
  <si>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</si>
  <si>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</si>
  <si>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</si>
  <si>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</si>
  <si>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</si>
  <si>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</si>
  <si>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</si>
  <si>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</si>
  <si>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</si>
  <si>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</si>
  <si>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</si>
  <si>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</si>
  <si>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</si>
  <si>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</si>
  <si>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</si>
  <si>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</si>
  <si>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</si>
  <si>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</si>
  <si>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</si>
  <si>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</si>
  <si>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</si>
  <si>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</si>
  <si>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</si>
  <si>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</si>
  <si>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</si>
  <si>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</si>
  <si>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</si>
  <si>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</si>
  <si>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</si>
  <si>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</si>
  <si>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</si>
  <si>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</si>
  <si>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</si>
  <si>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</si>
  <si>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</si>
  <si>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</si>
  <si>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</si>
  <si>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</si>
  <si>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</si>
  <si>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</si>
  <si>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</si>
  <si>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</si>
  <si>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</si>
  <si>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</si>
  <si>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</si>
  <si>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</si>
  <si>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</si>
  <si>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</si>
  <si>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</si>
  <si>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</si>
  <si>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</si>
  <si>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</si>
  <si>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</si>
  <si>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</si>
  <si>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</si>
  <si>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</si>
  <si>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</si>
  <si>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</si>
  <si>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</si>
  <si>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</si>
  <si>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</si>
  <si>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</si>
  <si>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</si>
  <si>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</si>
  <si>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</si>
  <si>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</si>
  <si>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</si>
  <si>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</si>
  <si>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</si>
  <si>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</si>
  <si>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</si>
  <si>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</si>
  <si>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</si>
  <si>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</si>
  <si>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</si>
  <si>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</si>
  <si>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</si>
  <si>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</si>
  <si>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</si>
  <si>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</si>
  <si>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</si>
  <si>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</si>
  <si>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</si>
  <si>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</si>
  <si>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</si>
  <si>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</si>
  <si>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</si>
  <si>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</si>
  <si>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</si>
  <si>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</si>
  <si>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</si>
  <si>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</si>
  <si>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</si>
  <si>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</si>
  <si>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</si>
  <si>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</si>
  <si>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</si>
  <si>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</si>
  <si>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</si>
  <si>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</si>
  <si>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</si>
  <si>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</si>
  <si>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</si>
  <si>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</si>
  <si>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</si>
  <si>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</si>
  <si>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</si>
  <si>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</si>
  <si>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</si>
  <si>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</si>
  <si>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</si>
  <si>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</si>
  <si>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</si>
  <si>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</si>
  <si>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</si>
  <si>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</si>
  <si>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</si>
  <si>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</si>
  <si>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</si>
  <si>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</si>
  <si>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</si>
  <si>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</si>
  <si>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</si>
  <si>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</si>
  <si>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</si>
  <si>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</si>
  <si>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</si>
  <si>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</si>
  <si>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</si>
  <si>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</si>
  <si>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</si>
  <si>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</si>
  <si>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</si>
  <si>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</si>
  <si>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</si>
  <si>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</si>
  <si>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</si>
  <si>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</si>
  <si>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</si>
  <si>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</si>
  <si>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</si>
  <si>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</si>
  <si>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</si>
  <si>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</si>
  <si>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</si>
  <si>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</si>
  <si>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</si>
  <si>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</si>
  <si>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</si>
  <si>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</si>
  <si>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</si>
  <si>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</si>
  <si>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</si>
  <si>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</si>
  <si>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</si>
  <si>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</si>
  <si>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</si>
  <si>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</si>
  <si>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</si>
  <si>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</si>
  <si>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</si>
  <si>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</si>
  <si>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</si>
  <si>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</si>
  <si>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</si>
  <si>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</si>
  <si>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</si>
  <si>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</si>
  <si>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</si>
  <si>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</si>
  <si>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</si>
  <si>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</si>
  <si>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</si>
  <si>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</si>
  <si>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</si>
  <si>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</si>
  <si>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</si>
  <si>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</si>
  <si>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</si>
  <si>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</si>
  <si>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</si>
  <si>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</si>
  <si>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</si>
  <si>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</si>
  <si>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</si>
  <si>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</si>
  <si>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</si>
  <si>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</si>
  <si>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</si>
  <si>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</si>
  <si>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</si>
  <si>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</si>
  <si>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</si>
  <si>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</si>
  <si>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</si>
  <si>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</si>
  <si>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</si>
  <si>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</si>
  <si>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</si>
  <si>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</si>
  <si>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</si>
  <si>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</si>
  <si>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</si>
  <si>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</si>
  <si>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</si>
  <si>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</si>
  <si>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</si>
  <si>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</si>
  <si>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</si>
  <si>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</si>
  <si>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</si>
  <si>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</si>
  <si>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</si>
  <si>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</si>
  <si>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</si>
  <si>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</si>
  <si>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</si>
  <si>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</si>
  <si>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</si>
  <si>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</si>
  <si>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</si>
  <si>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</si>
  <si>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</si>
  <si>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</si>
  <si>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</si>
  <si>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</si>
  <si>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</si>
  <si>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</si>
  <si>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</si>
  <si>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</si>
  <si>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</si>
  <si>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</si>
  <si>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</si>
  <si>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</si>
  <si>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</si>
  <si>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</si>
  <si>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</si>
  <si>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</si>
  <si>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</si>
  <si>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</si>
  <si>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</si>
  <si>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</si>
  <si>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</si>
  <si>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</si>
  <si>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</si>
  <si>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</si>
  <si>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</si>
  <si>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</si>
  <si>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</si>
  <si>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</si>
  <si>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</si>
  <si>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</si>
  <si>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</si>
  <si>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</si>
  <si>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</si>
  <si>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</si>
  <si>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</si>
  <si>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</si>
  <si>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</si>
  <si>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</si>
  <si>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</si>
  <si>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</si>
  <si>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</si>
  <si>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</si>
  <si>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</si>
  <si>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</si>
  <si>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</si>
  <si>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</si>
  <si>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</si>
  <si>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</si>
  <si>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</si>
  <si>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</si>
  <si>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</si>
  <si>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</si>
  <si>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</si>
  <si>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</si>
  <si>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</si>
  <si>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</si>
  <si>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</si>
  <si>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</si>
  <si>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</si>
  <si>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</si>
  <si>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</si>
  <si>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</si>
  <si>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</si>
  <si>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</si>
  <si>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</si>
  <si>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</si>
  <si>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</si>
  <si>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</si>
  <si>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</si>
  <si>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</si>
  <si>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</si>
  <si>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</si>
  <si>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</si>
  <si>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</si>
  <si>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</si>
  <si>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</si>
  <si>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</si>
  <si>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</si>
  <si>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</si>
  <si>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</si>
  <si>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</si>
  <si>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</si>
  <si>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</si>
  <si>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</si>
  <si>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</si>
  <si>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</si>
  <si>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</si>
  <si>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</si>
  <si>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</si>
  <si>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</si>
  <si>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</si>
  <si>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</si>
  <si>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</si>
  <si>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</si>
  <si>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</si>
  <si>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</si>
  <si>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</si>
  <si>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</si>
  <si>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</si>
  <si>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</si>
  <si>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</si>
  <si>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</si>
  <si>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</si>
  <si>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</si>
  <si>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</si>
  <si>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</si>
  <si>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</si>
  <si>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</si>
  <si>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</si>
  <si>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</si>
  <si>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</si>
  <si>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</si>
  <si>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</si>
  <si>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</si>
  <si>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</si>
  <si>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</si>
  <si>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</si>
  <si>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</si>
  <si>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</si>
  <si>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</si>
  <si>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</si>
  <si>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</si>
  <si>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</si>
  <si>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</si>
  <si>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</si>
  <si>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</si>
  <si>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</si>
  <si>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</si>
  <si>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</si>
  <si>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</si>
  <si>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</si>
  <si>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</si>
  <si>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</si>
  <si>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</si>
  <si>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</si>
  <si>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</si>
  <si>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</si>
  <si>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</si>
  <si>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</si>
  <si>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</si>
  <si>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</si>
  <si>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</si>
  <si>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</si>
  <si>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</si>
  <si>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</si>
  <si>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</si>
  <si>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</si>
  <si>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</si>
  <si>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</si>
  <si>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</si>
  <si>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</si>
  <si>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</si>
  <si>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</si>
  <si>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</si>
  <si>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</si>
  <si>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</si>
  <si>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</si>
  <si>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</si>
  <si>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</si>
  <si>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</si>
  <si>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</si>
  <si>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</si>
  <si>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</si>
  <si>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</si>
  <si>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</si>
  <si>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</si>
  <si>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</si>
  <si>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</si>
  <si>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</si>
  <si>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</si>
  <si>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</si>
  <si>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</si>
  <si>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</si>
  <si>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</si>
  <si>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</si>
  <si>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</si>
  <si>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</si>
  <si>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</si>
  <si>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</si>
  <si>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</si>
  <si>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</si>
  <si>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</si>
  <si>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</si>
  <si>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</si>
  <si>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</si>
  <si>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</si>
  <si>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</si>
  <si>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</si>
  <si>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</si>
  <si>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</si>
  <si>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</si>
  <si>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</si>
  <si>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</si>
  <si>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</si>
  <si>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</si>
  <si>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</si>
  <si>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</si>
  <si>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</si>
  <si>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</si>
  <si>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</si>
  <si>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</si>
  <si>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</si>
  <si>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</si>
  <si>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</si>
  <si>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</si>
  <si>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</si>
  <si>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</si>
  <si>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</si>
  <si>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</si>
  <si>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</si>
  <si>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</si>
  <si>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</si>
  <si>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</si>
  <si>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</si>
  <si>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</si>
  <si>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</si>
  <si>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</si>
  <si>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</si>
  <si>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</si>
  <si>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</si>
  <si>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</si>
  <si>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</si>
  <si>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</si>
  <si>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</si>
  <si>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</si>
  <si>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</si>
  <si>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</si>
  <si>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</si>
  <si>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</si>
  <si>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</si>
  <si>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</si>
  <si>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</si>
  <si>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</si>
  <si>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</si>
  <si>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</si>
  <si>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</si>
  <si>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</si>
  <si>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</si>
  <si>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</si>
  <si>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</si>
  <si>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</si>
  <si>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</si>
  <si>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</si>
  <si>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</si>
  <si>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</si>
  <si>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</si>
  <si>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</si>
  <si>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</si>
  <si>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</si>
  <si>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</si>
  <si>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</si>
  <si>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</si>
  <si>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</si>
  <si>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</si>
  <si>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</si>
  <si>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</si>
  <si>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</si>
  <si>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</si>
  <si>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</si>
  <si>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</si>
  <si>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</si>
  <si>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</si>
  <si>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</si>
  <si>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</si>
  <si>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</si>
  <si>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</si>
  <si>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</si>
  <si>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</si>
  <si>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</si>
  <si>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</si>
  <si>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</si>
  <si>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</si>
  <si>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</si>
  <si>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</si>
  <si>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</si>
  <si>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</si>
  <si>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</si>
  <si>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</si>
  <si>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</si>
  <si>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</si>
  <si>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</si>
  <si>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</si>
  <si>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</si>
  <si>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</si>
  <si>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</si>
  <si>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</si>
  <si>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</si>
  <si>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</si>
  <si>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</si>
  <si>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</si>
  <si>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</si>
  <si>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</si>
  <si>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</si>
  <si>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</si>
  <si>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</si>
  <si>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</si>
  <si>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</si>
  <si>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</si>
  <si>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</si>
  <si>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</si>
  <si>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</si>
  <si>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</si>
  <si>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</si>
  <si>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</si>
  <si>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</si>
  <si>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</si>
  <si>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</si>
  <si>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</si>
  <si>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</si>
  <si>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</si>
  <si>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</si>
  <si>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</si>
  <si>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</si>
  <si>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</si>
  <si>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</si>
  <si>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</si>
  <si>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</si>
  <si>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</si>
  <si>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</si>
  <si>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</si>
  <si>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</si>
  <si>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</si>
  <si>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</si>
  <si>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</si>
  <si>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</si>
  <si>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</si>
  <si>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</si>
  <si>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</si>
  <si>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</si>
  <si>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</si>
  <si>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</si>
  <si>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</si>
  <si>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</si>
  <si>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</si>
  <si>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</si>
  <si>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</si>
  <si>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</si>
  <si>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</si>
  <si>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</si>
  <si>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</si>
  <si>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</si>
  <si>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</si>
  <si>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</si>
  <si>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</si>
  <si>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</si>
  <si>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</si>
  <si>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</si>
  <si>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</si>
  <si>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</si>
  <si>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</si>
  <si>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</si>
  <si>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</si>
  <si>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</si>
  <si>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</si>
  <si>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</si>
  <si>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</si>
  <si>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</si>
  <si>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</si>
  <si>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</si>
  <si>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</si>
  <si>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</si>
  <si>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</si>
  <si>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</si>
  <si>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</si>
  <si>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</si>
  <si>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</si>
  <si>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</si>
  <si>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</si>
  <si>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</si>
  <si>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</si>
  <si>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</si>
  <si>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</si>
  <si>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</si>
  <si>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</si>
  <si>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</si>
  <si>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</si>
  <si>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</si>
  <si>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</si>
  <si>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</si>
  <si>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</si>
  <si>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</si>
  <si>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</si>
  <si>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</si>
  <si>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</si>
  <si>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</si>
  <si>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</si>
  <si>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</si>
  <si>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</si>
  <si>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</si>
  <si>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</si>
  <si>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</si>
  <si>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</si>
  <si>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</si>
  <si>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</si>
  <si>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</si>
  <si>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</si>
  <si>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</si>
  <si>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</si>
  <si>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</si>
  <si>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</si>
  <si>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</si>
  <si>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</si>
  <si>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</si>
  <si>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</si>
  <si>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</si>
  <si>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</si>
  <si>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</si>
  <si>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</si>
  <si>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</si>
  <si>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</si>
  <si>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</si>
  <si>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</si>
  <si>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</si>
  <si>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</si>
  <si>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</si>
  <si>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</si>
  <si>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</si>
  <si>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</si>
  <si>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</si>
  <si>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</si>
  <si>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</si>
  <si>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</si>
  <si>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</si>
  <si>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</si>
  <si>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</si>
  <si>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</si>
  <si>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</si>
  <si>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</si>
  <si>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</si>
  <si>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</si>
  <si>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</si>
  <si>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</si>
  <si>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</si>
  <si>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</si>
  <si>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</si>
  <si>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</si>
  <si>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</si>
  <si>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</si>
  <si>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</si>
  <si>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</si>
  <si>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</si>
  <si>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</si>
  <si>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</si>
  <si>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</si>
  <si>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</si>
  <si>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</si>
  <si>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</si>
  <si>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</si>
  <si>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</si>
  <si>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</si>
  <si>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</si>
  <si>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</si>
  <si>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</si>
  <si>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</si>
  <si>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</si>
  <si>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</si>
  <si>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</si>
  <si>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</si>
  <si>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</si>
  <si>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</si>
  <si>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</si>
  <si>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</si>
  <si>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</si>
  <si>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</si>
  <si>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</si>
  <si>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</si>
  <si>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</si>
  <si>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</si>
  <si>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</si>
  <si>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</si>
  <si>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</si>
  <si>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</si>
  <si>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</si>
  <si>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</si>
  <si>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</si>
  <si>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</si>
  <si>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</si>
  <si>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</si>
  <si>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</si>
  <si>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</si>
  <si>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</si>
  <si>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</si>
  <si>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</si>
  <si>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</si>
  <si>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</si>
  <si>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</si>
  <si>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</si>
  <si>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</si>
  <si>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</si>
  <si>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</si>
  <si>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</si>
  <si>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</si>
  <si>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</si>
  <si>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</si>
  <si>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</si>
  <si>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</si>
  <si>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</si>
  <si>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</si>
  <si>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</si>
  <si>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</si>
  <si>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</si>
  <si>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</si>
  <si>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</si>
  <si>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</si>
  <si>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</si>
  <si>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</si>
  <si>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</si>
  <si>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</si>
  <si>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</si>
  <si>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</si>
  <si>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</si>
  <si>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</si>
  <si>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</si>
  <si>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</si>
  <si>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</si>
  <si>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</si>
  <si>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</si>
  <si>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</si>
  <si>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</si>
  <si>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</si>
  <si>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</si>
  <si>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</si>
  <si>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</si>
  <si>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</si>
  <si>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</si>
  <si>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</si>
  <si>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</si>
  <si>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</si>
  <si>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</si>
  <si>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</si>
  <si>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</si>
  <si>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</si>
  <si>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</si>
  <si>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</si>
  <si>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</si>
  <si>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</si>
  <si>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</si>
  <si>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</si>
  <si>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</si>
  <si>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</si>
  <si>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</si>
  <si>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</si>
  <si>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</si>
  <si>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</si>
  <si>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</si>
  <si>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</si>
  <si>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</si>
  <si>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</si>
  <si>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</si>
  <si>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</si>
  <si>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</si>
  <si>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</si>
  <si>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</si>
  <si>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</si>
  <si>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</si>
  <si>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</si>
  <si>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</si>
  <si>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</si>
  <si>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</si>
  <si>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</si>
  <si>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</si>
  <si>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</si>
  <si>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</si>
  <si>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</si>
  <si>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</si>
  <si>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</si>
  <si>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</si>
  <si>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</si>
  <si>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</si>
  <si>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</si>
  <si>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</si>
  <si>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</si>
  <si>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</si>
  <si>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</si>
  <si>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</si>
  <si>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</si>
  <si>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</si>
  <si>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</si>
  <si>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</si>
  <si>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</si>
  <si>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</si>
  <si>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</si>
  <si>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</si>
  <si>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</si>
  <si>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</si>
  <si>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</si>
  <si>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</si>
  <si>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</si>
  <si>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</si>
  <si>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</si>
  <si>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</si>
  <si>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</si>
  <si>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</si>
  <si>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</si>
  <si>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</si>
  <si>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</si>
  <si>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</si>
  <si>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</si>
  <si>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</si>
  <si>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</si>
  <si>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</si>
  <si>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</si>
  <si>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</si>
  <si>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</si>
  <si>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</si>
  <si>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</si>
  <si>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</si>
  <si>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</si>
  <si>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</si>
  <si>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</si>
  <si>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</si>
  <si>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</si>
  <si>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</si>
  <si>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</si>
  <si>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</si>
  <si>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</si>
  <si>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</si>
  <si>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</si>
  <si>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</si>
  <si>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</si>
  <si>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</si>
  <si>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</si>
  <si>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</si>
  <si>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</si>
  <si>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</si>
  <si>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</si>
  <si>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</si>
  <si>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</si>
  <si>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</si>
  <si>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</si>
  <si>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</si>
  <si>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</si>
  <si>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</si>
  <si>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</si>
  <si>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</si>
  <si>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</si>
  <si>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</si>
  <si>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</si>
  <si>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</si>
  <si>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</si>
  <si>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</si>
  <si>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</si>
  <si>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</si>
  <si>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</si>
  <si>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</si>
  <si>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</si>
  <si>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</si>
  <si>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</si>
  <si>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</si>
  <si>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</si>
  <si>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</si>
  <si>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</si>
  <si>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</si>
  <si>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</si>
  <si>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</si>
  <si>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</si>
  <si>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</si>
  <si>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</si>
  <si>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</si>
  <si>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</si>
  <si>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</si>
  <si>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</si>
  <si>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</si>
  <si>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</si>
  <si>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</si>
  <si>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</si>
  <si>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</si>
  <si>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</si>
  <si>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</si>
  <si>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</si>
  <si>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</si>
  <si>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</si>
  <si>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</si>
  <si>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</si>
  <si>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</si>
  <si>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</si>
  <si>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</si>
  <si>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</si>
  <si>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</si>
  <si>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</si>
  <si>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</si>
  <si>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</si>
  <si>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</si>
  <si>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</si>
  <si>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</si>
  <si>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</si>
  <si>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</si>
  <si>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</si>
  <si>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</si>
  <si>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</si>
  <si>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</si>
  <si>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</si>
  <si>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</si>
  <si>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</si>
  <si>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</si>
  <si>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</si>
  <si>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</si>
  <si>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</si>
  <si>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</si>
  <si>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</si>
  <si>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</si>
  <si>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</si>
  <si>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</si>
  <si>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</si>
  <si>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</si>
  <si>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</si>
  <si>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</si>
  <si>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</si>
  <si>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</si>
  <si>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</si>
  <si>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</si>
  <si>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</si>
  <si>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</si>
  <si>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</si>
  <si>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</si>
  <si>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</si>
  <si>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</si>
  <si>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</si>
  <si>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</si>
  <si>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</si>
  <si>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</si>
  <si>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</si>
  <si>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</si>
  <si>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</si>
  <si>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</si>
  <si>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</si>
  <si>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</si>
  <si>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</si>
  <si>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</si>
  <si>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</si>
  <si>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</si>
  <si>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</si>
  <si>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</si>
  <si>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</si>
  <si>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</si>
  <si>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</si>
  <si>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</si>
  <si>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</si>
  <si>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</si>
  <si>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</si>
  <si>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</si>
  <si>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</si>
  <si>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</si>
  <si>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</si>
  <si>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</si>
  <si>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</si>
  <si>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</si>
  <si>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</si>
  <si>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</si>
  <si>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</si>
  <si>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</si>
  <si>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</si>
  <si>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</si>
  <si>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</si>
  <si>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</si>
  <si>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</si>
  <si>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</si>
  <si>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</si>
  <si>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</si>
  <si>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</si>
  <si>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</si>
  <si>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</si>
  <si>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</si>
  <si>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</si>
  <si>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</si>
  <si>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</si>
  <si>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</si>
  <si>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</si>
  <si>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</si>
  <si>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</si>
  <si>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</si>
  <si>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</si>
  <si>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</si>
  <si>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</si>
  <si>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</si>
  <si>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</si>
  <si>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</si>
  <si>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</si>
  <si>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</si>
  <si>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</si>
  <si>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</si>
  <si>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</si>
  <si>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</si>
  <si>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</si>
  <si>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</si>
  <si>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</si>
  <si>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</si>
  <si>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</si>
  <si>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</si>
  <si>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</si>
  <si>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</si>
  <si>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</si>
  <si>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</si>
  <si>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</si>
  <si>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</si>
  <si>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</si>
  <si>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</si>
  <si>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</si>
  <si>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</si>
  <si>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</si>
  <si>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</si>
  <si>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</si>
  <si>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</si>
  <si>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</si>
  <si>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</si>
  <si>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</si>
  <si>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</si>
  <si>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</si>
  <si>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</si>
  <si>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</si>
  <si>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</si>
  <si>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</si>
  <si>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</si>
  <si>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</si>
  <si>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</si>
  <si>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</si>
  <si>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</si>
  <si>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</si>
  <si>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</si>
  <si>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</si>
  <si>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</si>
  <si>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</si>
  <si>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</si>
  <si>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</si>
  <si>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</si>
  <si>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</si>
  <si>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</si>
  <si>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</si>
  <si>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</si>
  <si>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</si>
  <si>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</si>
  <si>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</si>
  <si>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</si>
  <si>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</si>
  <si>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</si>
  <si>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</si>
  <si>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</si>
  <si>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</si>
  <si>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</si>
  <si>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</si>
  <si>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</si>
  <si>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</si>
  <si>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</si>
  <si>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</si>
  <si>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</si>
  <si>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</si>
  <si>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</si>
  <si>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</si>
  <si>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</si>
  <si>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</si>
  <si>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</si>
  <si>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</si>
  <si>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</si>
  <si>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</si>
  <si>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</si>
  <si>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</si>
  <si>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</si>
  <si>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</si>
  <si>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</si>
  <si>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</si>
  <si>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</si>
  <si>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</si>
  <si>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</si>
  <si>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</si>
  <si>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</si>
  <si>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</si>
  <si>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</si>
  <si>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</si>
  <si>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</si>
  <si>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</si>
  <si>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</si>
  <si>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</si>
  <si>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</si>
  <si>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</si>
  <si>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</si>
  <si>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</si>
  <si>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</si>
  <si>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</si>
  <si>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</si>
  <si>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</si>
  <si>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</si>
  <si>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</si>
  <si>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</si>
  <si>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</si>
  <si>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</si>
  <si>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</si>
  <si>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</si>
  <si>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</si>
  <si>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</si>
  <si>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</si>
  <si>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</si>
  <si>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</si>
  <si>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</si>
  <si>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</si>
  <si>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</si>
  <si>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</si>
  <si>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</si>
  <si>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</si>
  <si>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</si>
  <si>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</si>
  <si>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</si>
  <si>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</si>
  <si>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</si>
  <si>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</si>
  <si>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</si>
  <si>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</si>
  <si>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</si>
  <si>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</si>
  <si>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</si>
  <si>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</si>
  <si>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</si>
  <si>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</si>
  <si>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</si>
  <si>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</si>
  <si>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</si>
  <si>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</si>
  <si>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</si>
  <si>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</si>
  <si>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</si>
  <si>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</si>
  <si>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</si>
  <si>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</si>
  <si>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</si>
  <si>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</si>
  <si>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</si>
  <si>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</si>
  <si>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</si>
  <si>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</si>
  <si>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</si>
  <si>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</si>
  <si>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</si>
  <si>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</si>
  <si>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</si>
  <si>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</si>
  <si>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</si>
  <si>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</si>
  <si>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</si>
  <si>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</si>
  <si>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</si>
  <si>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</si>
  <si>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</si>
  <si>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</si>
  <si>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</si>
  <si>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</si>
  <si>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</si>
  <si>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</si>
  <si>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</si>
  <si>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</si>
  <si>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</si>
  <si>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</si>
  <si>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</si>
  <si>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</si>
  <si>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</si>
  <si>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</si>
  <si>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</si>
  <si>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</si>
  <si>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</si>
  <si>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</si>
  <si>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</si>
  <si>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</si>
  <si>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</si>
  <si>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</si>
  <si>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</si>
  <si>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</si>
  <si>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</si>
  <si>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</si>
  <si>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</si>
  <si>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</si>
  <si>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</si>
  <si>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</si>
  <si>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</si>
  <si>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</si>
  <si>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</si>
  <si>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</si>
  <si>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</si>
  <si>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</si>
  <si>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</si>
  <si>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</si>
  <si>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</si>
  <si>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</si>
  <si>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</si>
  <si>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</si>
  <si>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</si>
  <si>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</si>
  <si>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</si>
  <si>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</si>
  <si>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</si>
  <si>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</si>
  <si>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</si>
  <si>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</si>
  <si>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</si>
  <si>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</si>
  <si>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</si>
  <si>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</si>
  <si>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</si>
  <si>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</si>
  <si>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</si>
  <si>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</si>
  <si>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</si>
  <si>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</si>
  <si>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</si>
  <si>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</si>
  <si>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</si>
  <si>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</si>
  <si>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</si>
  <si>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</si>
  <si>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</si>
  <si>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</si>
  <si>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</si>
  <si>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</si>
  <si>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</si>
  <si>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</si>
  <si>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</si>
  <si>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</si>
  <si>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</si>
  <si>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</si>
  <si>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</si>
  <si>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</si>
  <si>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</si>
  <si>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</si>
  <si>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</si>
  <si>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</si>
  <si>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</si>
  <si>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</si>
  <si>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</si>
  <si>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</si>
  <si>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</si>
  <si>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</si>
  <si>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</si>
  <si>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</si>
  <si>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</si>
  <si>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</si>
  <si>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</si>
  <si>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</si>
  <si>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</si>
  <si>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</si>
  <si>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</si>
  <si>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</si>
  <si>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</si>
  <si>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</si>
  <si>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</si>
  <si>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</si>
  <si>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</si>
  <si>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</si>
  <si>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</si>
  <si>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</si>
  <si>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</si>
  <si>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</si>
  <si>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</si>
  <si>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</si>
  <si>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</si>
  <si>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</si>
  <si>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</si>
  <si>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</si>
  <si>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</si>
  <si>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</si>
  <si>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</si>
  <si>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</si>
  <si>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</si>
  <si>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</si>
  <si>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</si>
  <si>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</si>
  <si>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</si>
  <si>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</si>
  <si>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</si>
  <si>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</si>
  <si>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</si>
  <si>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</si>
  <si>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</si>
  <si>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</si>
  <si>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</si>
  <si>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</si>
  <si>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</si>
  <si>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</si>
  <si>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</si>
  <si>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</si>
  <si>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</si>
  <si>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</si>
  <si>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</si>
  <si>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</si>
  <si>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</si>
  <si>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</si>
  <si>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</si>
  <si>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</si>
  <si>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</si>
  <si>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</si>
  <si>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</si>
  <si>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</si>
  <si>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</si>
  <si>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</si>
  <si>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</si>
  <si>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</si>
  <si>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</si>
  <si>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</si>
  <si>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</si>
  <si>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</si>
  <si>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</si>
  <si>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</si>
  <si>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</si>
  <si>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</si>
  <si>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</si>
  <si>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</si>
  <si>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</si>
  <si>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</si>
  <si>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</si>
  <si>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</si>
  <si>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</si>
  <si>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</si>
  <si>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</si>
  <si>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</si>
  <si>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</si>
  <si>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</si>
  <si>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</si>
  <si>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</si>
  <si>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</si>
  <si>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</si>
  <si>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</si>
  <si>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</si>
  <si>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</si>
  <si>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</si>
  <si>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</si>
  <si>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</si>
  <si>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</si>
  <si>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</si>
  <si>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</si>
  <si>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</si>
  <si>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</si>
  <si>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</si>
  <si>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</si>
  <si>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</si>
  <si>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</si>
  <si>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</si>
  <si>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</si>
  <si>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</si>
  <si>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</si>
  <si>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</si>
  <si>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</si>
  <si>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</si>
  <si>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</si>
  <si>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</si>
  <si>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</si>
  <si>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</si>
  <si>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</si>
  <si>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</si>
  <si>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</si>
  <si>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</si>
  <si>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</si>
  <si>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</si>
  <si>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</si>
  <si>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</si>
  <si>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</si>
  <si>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</si>
  <si>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</si>
  <si>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</si>
  <si>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</si>
  <si>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</si>
  <si>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</si>
  <si>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</si>
  <si>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</si>
  <si>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</si>
  <si>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</si>
  <si>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</si>
  <si>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</si>
  <si>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</si>
  <si>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</si>
  <si>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</si>
  <si>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</si>
  <si>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</si>
  <si>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</si>
  <si>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</si>
  <si>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</si>
  <si>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</si>
  <si>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</si>
  <si>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</si>
  <si>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</si>
  <si>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</si>
  <si>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</si>
  <si>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</si>
  <si>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</si>
  <si>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</si>
  <si>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</si>
  <si>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</si>
  <si>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</si>
  <si>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</si>
  <si>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</si>
  <si>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</si>
  <si>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</si>
  <si>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</si>
  <si>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</si>
  <si>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</si>
  <si>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</si>
  <si>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</si>
  <si>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</si>
  <si>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</si>
  <si>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</si>
  <si>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</si>
  <si>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</si>
  <si>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</si>
  <si>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</si>
  <si>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</si>
  <si>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</si>
  <si>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</si>
  <si>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</si>
  <si>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</si>
  <si>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</si>
  <si>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</si>
  <si>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</si>
  <si>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</si>
  <si>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</si>
  <si>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</si>
  <si>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</si>
  <si>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</si>
  <si>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</si>
  <si>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</si>
  <si>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</si>
  <si>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</si>
  <si>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</si>
  <si>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</si>
  <si>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</si>
  <si>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</si>
  <si>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</si>
  <si>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</si>
  <si>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</si>
  <si>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</si>
  <si>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</si>
  <si>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</si>
  <si>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</si>
  <si>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</si>
  <si>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</si>
  <si>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</si>
  <si>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</si>
  <si>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</si>
  <si>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</si>
  <si>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</si>
  <si>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</si>
  <si>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</si>
  <si>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</si>
  <si>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</si>
  <si>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</si>
  <si>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</si>
  <si>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</si>
  <si>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</si>
  <si>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</si>
  <si>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</si>
  <si>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</si>
  <si>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</si>
  <si>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</si>
  <si>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</si>
  <si>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</si>
  <si>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</si>
  <si>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</si>
  <si>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</si>
  <si>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</si>
  <si>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</si>
  <si>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</si>
  <si>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</si>
  <si>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</si>
  <si>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</si>
  <si>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</si>
  <si>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</si>
  <si>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</si>
  <si>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</si>
  <si>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</si>
  <si>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</si>
  <si>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</si>
  <si>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</si>
  <si>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</si>
  <si>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</si>
  <si>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</si>
  <si>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</si>
  <si>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</si>
  <si>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</si>
  <si>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</si>
  <si>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</si>
  <si>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</si>
  <si>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</si>
  <si>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</si>
  <si>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</si>
  <si>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</si>
  <si>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</si>
  <si>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</si>
  <si>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</si>
  <si>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</si>
  <si>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</si>
  <si>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</si>
  <si>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</si>
  <si>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</si>
  <si>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</si>
  <si>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</si>
  <si>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</si>
  <si>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</si>
  <si>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</si>
  <si>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</si>
  <si>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</si>
  <si>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</si>
  <si>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</si>
  <si>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</si>
  <si>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</si>
  <si>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</si>
  <si>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</si>
  <si>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</si>
  <si>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</si>
  <si>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</si>
  <si>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</si>
  <si>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</si>
  <si>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</si>
  <si>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</si>
  <si>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</si>
  <si>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</si>
  <si>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</si>
  <si>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</si>
  <si>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</si>
  <si>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</si>
  <si>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</si>
  <si>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</si>
  <si>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</si>
  <si>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</si>
  <si>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</si>
  <si>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</si>
  <si>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</si>
  <si>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</si>
  <si>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</si>
  <si>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</si>
  <si>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</si>
  <si>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</si>
  <si>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</si>
  <si>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</si>
  <si>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</si>
  <si>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</si>
  <si>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</si>
  <si>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</si>
  <si>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</si>
  <si>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</si>
  <si>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</si>
  <si>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</si>
  <si>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</si>
  <si>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</si>
  <si>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</si>
  <si>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</si>
  <si>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</si>
  <si>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</si>
  <si>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</si>
  <si>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</si>
  <si>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</si>
  <si>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</si>
  <si>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</si>
  <si>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</si>
  <si>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</si>
  <si>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</si>
  <si>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</si>
  <si>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</si>
  <si>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</si>
  <si>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</si>
  <si>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</si>
  <si>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</si>
  <si>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</si>
  <si>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</si>
  <si>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</si>
  <si>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</si>
  <si>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</si>
  <si>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</si>
  <si>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</si>
  <si>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</si>
  <si>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</si>
  <si>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</si>
  <si>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</si>
  <si>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</si>
  <si>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</si>
  <si>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</si>
  <si>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</si>
  <si>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</si>
  <si>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</si>
  <si>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</si>
  <si>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</si>
  <si>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</si>
  <si>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</si>
  <si>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</si>
  <si>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</si>
  <si>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</si>
  <si>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</si>
  <si>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</si>
  <si>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</si>
  <si>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</si>
  <si>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</si>
  <si>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</si>
  <si>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</si>
  <si>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</si>
  <si>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</si>
  <si>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</si>
  <si>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</si>
  <si>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</si>
  <si>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</si>
  <si>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</si>
  <si>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</si>
  <si>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</si>
  <si>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</si>
  <si>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</si>
  <si>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</si>
  <si>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</si>
  <si>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</si>
  <si>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</si>
  <si>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</si>
  <si>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</si>
  <si>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</si>
  <si>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</si>
  <si>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</si>
  <si>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</si>
  <si>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</si>
  <si>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</si>
  <si>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</si>
  <si>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</si>
  <si>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</si>
  <si>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</si>
  <si>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</si>
  <si>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</si>
  <si>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</si>
  <si>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</si>
  <si>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</si>
  <si>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</si>
  <si>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</si>
  <si>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</si>
  <si>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</si>
  <si>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</si>
  <si>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</si>
  <si>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</si>
  <si>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</si>
  <si>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</si>
  <si>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</si>
  <si>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</si>
  <si>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</si>
  <si>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</si>
  <si>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</si>
  <si>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</si>
  <si>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</si>
  <si>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</si>
  <si>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</si>
  <si>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</si>
  <si>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</si>
  <si>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</si>
  <si>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</si>
  <si>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</si>
  <si>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</si>
  <si>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</si>
  <si>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</si>
  <si>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</si>
  <si>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</si>
  <si>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</si>
  <si>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</si>
  <si>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</si>
  <si>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</si>
  <si>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</si>
  <si>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</si>
  <si>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</si>
  <si>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</si>
  <si>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</si>
  <si>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</si>
  <si>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</si>
  <si>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</si>
  <si>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</si>
  <si>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</si>
  <si>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</si>
  <si>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</si>
  <si>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</si>
  <si>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</si>
  <si>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</si>
  <si>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</si>
  <si>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</si>
  <si>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</si>
  <si>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</si>
  <si>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</si>
  <si>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</si>
  <si>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</si>
  <si>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</si>
  <si>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</si>
  <si>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</si>
  <si>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</si>
  <si>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</si>
  <si>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</si>
  <si>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</si>
  <si>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</si>
  <si>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</si>
  <si>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</si>
  <si>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</si>
  <si>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</si>
  <si>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</si>
  <si>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</si>
  <si>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</si>
  <si>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</si>
  <si>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</si>
  <si>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</si>
  <si>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</si>
  <si>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</si>
  <si>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</si>
  <si>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</si>
  <si>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</si>
  <si>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</si>
  <si>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</si>
  <si>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</si>
  <si>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</si>
  <si>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</si>
  <si>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</si>
  <si>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</si>
  <si>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</si>
  <si>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</si>
  <si>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</si>
  <si>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</si>
  <si>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</si>
  <si>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</si>
  <si>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</si>
  <si>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</si>
  <si>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</si>
  <si>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</si>
  <si>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</si>
  <si>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</si>
  <si>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</si>
  <si>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</si>
  <si>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</si>
  <si>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</si>
  <si>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</si>
  <si>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</si>
  <si>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</si>
  <si>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</si>
  <si>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</si>
  <si>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</si>
  <si>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</si>
  <si>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</si>
  <si>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</si>
  <si>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</si>
  <si>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</si>
  <si>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</si>
  <si>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</si>
  <si>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</si>
  <si>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</si>
  <si>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</si>
  <si>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</si>
  <si>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</si>
  <si>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</si>
  <si>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</si>
  <si>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</si>
  <si>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</si>
  <si>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</si>
  <si>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</si>
  <si>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</si>
  <si>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</si>
  <si>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</si>
  <si>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</si>
  <si>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</si>
  <si>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</si>
  <si>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</si>
  <si>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</si>
  <si>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</si>
  <si>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</si>
  <si>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</si>
  <si>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</si>
  <si>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</si>
  <si>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</si>
  <si>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</si>
  <si>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</si>
  <si>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</si>
  <si>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</si>
  <si>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</si>
  <si>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</si>
  <si>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</si>
  <si>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</si>
  <si>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</si>
  <si>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</si>
  <si>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</si>
  <si>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</si>
  <si>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</si>
  <si>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</si>
  <si>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</si>
  <si>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</si>
  <si>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</si>
  <si>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</si>
  <si>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</si>
  <si>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</si>
  <si>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</si>
  <si>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</si>
  <si>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</si>
  <si>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</si>
  <si>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</si>
  <si>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</si>
  <si>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</si>
  <si>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</si>
  <si>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</si>
  <si>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</si>
  <si>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</si>
  <si>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</si>
  <si>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</si>
  <si>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</si>
  <si>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</si>
  <si>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</si>
  <si>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</si>
  <si>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</si>
  <si>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</si>
  <si>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</si>
  <si>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</si>
  <si>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</si>
  <si>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</si>
  <si>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</si>
  <si>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</si>
  <si>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</si>
  <si>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</si>
  <si>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</si>
  <si>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</si>
  <si>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</si>
  <si>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</si>
  <si>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</si>
  <si>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</si>
  <si>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</si>
  <si>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</si>
  <si>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</si>
  <si>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</si>
  <si>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</si>
  <si>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</si>
  <si>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</si>
  <si>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</si>
  <si>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</si>
  <si>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</si>
  <si>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</si>
  <si>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</si>
  <si>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</si>
  <si>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</si>
  <si>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</si>
  <si>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</si>
  <si>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</si>
  <si>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</si>
  <si>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</si>
  <si>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</si>
  <si>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</si>
  <si>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</si>
  <si>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</si>
  <si>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</si>
  <si>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</si>
  <si>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</si>
  <si>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</si>
  <si>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</si>
  <si>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</si>
  <si>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</si>
  <si>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</si>
  <si>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</si>
  <si>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</si>
  <si>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</si>
  <si>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</si>
  <si>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</si>
  <si>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</si>
  <si>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</si>
  <si>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</si>
  <si>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</si>
  <si>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</si>
  <si>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</si>
  <si>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</si>
  <si>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</si>
  <si>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</si>
  <si>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</si>
  <si>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</si>
  <si>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</si>
  <si>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</si>
  <si>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</si>
  <si>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</si>
  <si>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</si>
  <si>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</si>
  <si>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</si>
  <si>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</si>
  <si>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</si>
  <si>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</si>
  <si>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</si>
  <si>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</si>
  <si>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</si>
  <si>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</si>
  <si>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</si>
  <si>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</si>
  <si>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</si>
  <si>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</si>
  <si>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</si>
  <si>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</si>
  <si>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</si>
  <si>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</si>
  <si>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</si>
  <si>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</si>
  <si>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</si>
  <si>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</si>
  <si>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</si>
  <si>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</si>
  <si>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</si>
  <si>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</si>
  <si>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</si>
  <si>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</si>
  <si>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</si>
  <si>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</si>
  <si>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</si>
  <si>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</si>
  <si>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</si>
  <si>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</si>
  <si>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</si>
  <si>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</si>
  <si>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</si>
  <si>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</si>
  <si>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</si>
  <si>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</si>
  <si>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</si>
  <si>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</si>
  <si>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</si>
  <si>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PCM-20251006-00000874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</si>
  <si>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</si>
  <si>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</si>
  <si>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</si>
  <si>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</si>
  <si>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</si>
  <si>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</si>
  <si>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</si>
  <si>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</si>
  <si>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</si>
  <si>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</si>
  <si>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</si>
  <si>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</si>
  <si>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</si>
  <si>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</si>
  <si>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</si>
  <si>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</si>
  <si>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</si>
  <si>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</si>
  <si>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</si>
  <si>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</si>
  <si>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</si>
  <si>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</si>
  <si>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</si>
  <si>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</si>
  <si>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</si>
  <si>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</si>
  <si>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</si>
  <si>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</si>
  <si>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</si>
  <si>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</si>
  <si>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</si>
  <si>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</si>
  <si>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</si>
  <si>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</si>
  <si>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</si>
  <si>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</si>
  <si>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</si>
  <si>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</si>
  <si>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</si>
  <si>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</si>
  <si>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</si>
  <si>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</si>
  <si>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</si>
  <si>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</si>
  <si>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</si>
  <si>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</si>
  <si>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</si>
  <si>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</si>
  <si>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</si>
  <si>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</si>
  <si>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</si>
  <si>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</si>
  <si>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</si>
  <si>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</si>
  <si>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</si>
  <si>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</si>
  <si>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</si>
  <si>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</si>
  <si>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</si>
  <si>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</si>
  <si>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</si>
  <si>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</si>
  <si>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</si>
  <si>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</si>
  <si>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</si>
  <si>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</si>
  <si>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</si>
  <si>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</si>
  <si>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</si>
  <si>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</si>
  <si>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</si>
  <si>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</si>
  <si>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</si>
  <si>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</si>
  <si>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</si>
  <si>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</si>
  <si>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</si>
  <si>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</si>
  <si>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</si>
  <si>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</si>
  <si>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</si>
  <si>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</si>
  <si>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</si>
  <si>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</si>
  <si>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</si>
  <si>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</si>
  <si>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PCM-20251006-00000569</t>
  </si>
  <si>
    <t>PCM-20251006-00000821</t>
  </si>
  <si>
    <t xml:space="preserve">at site checking </t>
  </si>
  <si>
    <t xml:space="preserve">ETA 15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</si>
  <si>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</si>
  <si>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</si>
  <si>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</si>
  <si>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</si>
  <si>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</si>
  <si>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</si>
  <si>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</si>
  <si>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</si>
  <si>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</si>
  <si>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</si>
  <si>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</si>
  <si>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</si>
  <si>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PCM-20251006-00000859</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</si>
  <si>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</si>
  <si>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</si>
  <si>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</si>
  <si>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</si>
  <si>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</si>
  <si>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</si>
  <si>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</si>
  <si>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PG 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</si>
</sst>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6" totalsRowShown="0" headerRowDxfId="157" dataDxfId="156" headerRowBorderDxfId="154" tableBorderDxfId="155" totalsRowBorderDxfId="153">
  <autoFilter ref="A1:CJ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273.50306724537222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4.4791782413085457E-2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4.4259375004912727E-2</v>
      </c>
      <c r="H4" s="66">
        <v>45936.394733796296</v>
      </c>
      <c r="I4" s="73" t="str">
        <f>IFERROR(VLOOKUP(D4,DB!A:F,6,0),"")</f>
        <v>SCECO</v>
      </c>
      <c r="J4" s="73" t="str">
        <f>IFERROR(VLOOKUP(D4,DB!A:G,7,0),"")</f>
        <v>Vandalized</v>
      </c>
      <c r="K4" s="69" t="s">
        <v>38969</v>
      </c>
      <c r="L4" s="70" t="str">
        <f>IFERROR(VLOOKUP(D4,DB!A:I,9,0),"")</f>
        <v>Latis</v>
      </c>
    </row>
    <row r="5" spans="1:12" ht="15" customHeight="1">
      <c r="A5" s="63" t="s">
        <v>38970</v>
      </c>
      <c r="B5" s="73" t="str">
        <f>IFERROR(VLOOKUP(D5,DB!A:K,11,0),"")</f>
        <v>R1</v>
      </c>
      <c r="C5" s="64">
        <v>1</v>
      </c>
      <c r="D5" s="64" t="s">
        <v>8258</v>
      </c>
      <c r="E5" s="167" t="s">
        <v>38964</v>
      </c>
      <c r="F5" s="66">
        <v>45936.427499999998</v>
      </c>
      <c r="G5" s="67">
        <f ca="1">IFERROR(NOW()-F5,"")</f>
        <v>2.3993171300389804E-2</v>
      </c>
      <c r="H5" s="66">
        <v>45936.421249999999</v>
      </c>
      <c r="I5" s="73" t="str">
        <f>IFERROR(VLOOKUP(D5,DB!A:F,6,0),"")</f>
        <v>SCECO</v>
      </c>
      <c r="J5" s="73" t="str">
        <f>IFERROR(VLOOKUP(D5,DB!A:G,7,0),"")</f>
        <v>Dead</v>
      </c>
      <c r="K5" s="69" t="s">
        <v>38969</v>
      </c>
      <c r="L5" s="70" t="str">
        <f>IFERROR(VLOOKUP(D5,DB!A:I,9,0),"")</f>
        <v>Latis</v>
      </c>
    </row>
    <row r="6" spans="1:12" ht="15" customHeight="1">
      <c r="A6" s="63"/>
      <c r="B6" s="73" t="str">
        <f>IFERROR(VLOOKUP(D6,DB!A:K,11,0),"")</f>
        <v/>
      </c>
      <c r="C6" s="64"/>
      <c r="D6" s="64"/>
      <c r="E6" s="65"/>
      <c r="F6" s="66"/>
      <c r="G6" s="67">
        <f ca="1">IFERROR(NOW()-F6,"")</f>
        <v>45936.451493171298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45936.451493171298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45936.451493171298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45936.451493171298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45936.451493171298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45936.451493171298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45936.451493171298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45936.451493171298</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45936.451493171298</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45936.451493171298</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45936.451493171298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45936.451493171298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45936.451493171298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45936.451493171298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45936.451493171298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45936.451493171298</v>
      </c>
      <c r="H21" s="68"/>
      <c r="I21" s="73" t="str">
        <f>IFERROR(VLOOKUP(D21,DB!A:F,6,0),"")</f>
        <v/>
      </c>
      <c r="J21" s="73" t="str">
        <f>IFERROR(VLOOKUP(D21,DB!A:G,7,0),"")</f>
        <v/>
      </c>
      <c r="K21" s="69"/>
      <c r="L21" s="70" t="str">
        <f>IFERROR(VLOOKUP(D21,DB!A:I,9,0),"")</f>
        <v/>
      </c>
    </row>
    <row r="22" spans="1:12" ht="15" customHeight="1">
      <c r="A22" s="160"/>
      <c r="B22" s="161" t="str">
        <f>IFERROR(VLOOKUP(D22,DB!A:K,11,0),"")</f>
        <v/>
      </c>
      <c r="C22" s="161"/>
      <c r="D22" s="161"/>
      <c r="E22" s="162"/>
      <c r="F22" s="163"/>
      <c r="G22" s="164">
        <f ca="1">IFERROR(NOW()-F22,"")</f>
        <v>45936.451492939814</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45936.451492939814</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45936.451492939814</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45936.451492939814</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45936.451492939814</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45936.451492939814</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45936.451492939814</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45936.451492939814</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45936.451492939814</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45936.451492939814</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45936.451492939814</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45936.451492939814</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45936.451492939814</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45936.451492939814</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45936.451492939814</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45936.451492939814</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45936.451492939814</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45936.451492939814</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45936.451492939814</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45936.451492939814</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45936.451492939814</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45936.451492939814</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45936.451492939814</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45936.451492939814</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45936.451492939814</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45936.451492939814</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45936.451492939814</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45936.451492939814</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45936.451492939814</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45936.451492939814</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45936.451492939814</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45936.451492939814</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45936.451492939814</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45936.451492939814</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45936.451492939814</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45936.451492939814</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45936.451492939814</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45936.451492939814</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45936.451492939814</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45936.451492939814</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45936.451492939814</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45936.451492939814</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45936.451492939814</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45936.451492939814</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45936.451492939814</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45936.451492939814</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45936.451492939814</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45936.451492939814</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45936.451492939814</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45936.451492939814</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45936.451492939814</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45936.451492939814</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45936.451492939814</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45936.451492939814</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45936.451492939814</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45936.451492939814</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45936.451492939814</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45936.451492939814</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45936.451492939814</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45936.451492939814</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45936.451492939814</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45936.451492939814</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45936.451492939814</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45936.451492939814</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45936.451492939814</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45936.451492939814</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45936.451492939814</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45936.451492939814</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45936.451492939814</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45936.451492939814</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45936.451492939814</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45936.451492939814</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45936.451492939814</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45936.451492939814</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45936.451492939814</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45936.451492939814</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45936.451492939814</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45936.451492939814</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45936.451492939814</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45936.451492939814</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45936.451492939814</v>
      </c>
      <c r="H102" s="163"/>
      <c r="I102" s="161" t="str">
        <f>IFERROR(VLOOKUP(D102,DB!A:F,6,0),"")</f>
        <v/>
      </c>
      <c r="J102" s="73" t="str">
        <f>IFERROR(VLOOKUP(D102,DB!A:G,7,0),"")</f>
        <v/>
      </c>
      <c r="K102" s="165"/>
      <c r="L102" s="166" t="str">
        <f>IFERROR(VLOOKUP(D102,DB!A:I,9,0),"")</f>
        <v/>
      </c>
    </row>
    <row r="103" spans="1:12" ht="15" customHeight="1">
      <c r="A103" s="160"/>
      <c r="B103" s="161" t="str">
        <f>IFERROR(VLOOKUP(D103,DB!A:K,11,0),"")</f>
        <v/>
      </c>
      <c r="C103" s="161"/>
      <c r="D103" s="161"/>
      <c r="E103" s="162"/>
      <c r="F103" s="163"/>
      <c r="G103" s="164">
        <f ca="1">IFERROR(NOW()-F103,"")</f>
        <v>45936.451492939814</v>
      </c>
      <c r="H103" s="163"/>
      <c r="I103" s="161" t="str">
        <f>IFERROR(VLOOKUP(D103,DB!A:F,6,0),"")</f>
        <v/>
      </c>
      <c r="J103" s="73" t="str">
        <f>IFERROR(VLOOKUP(D103,DB!A:G,7,0),"")</f>
        <v/>
      </c>
      <c r="K103" s="165"/>
      <c r="L103" s="166" t="str">
        <f>IFERROR(VLOOKUP(D103,DB!A:I,9,0),"")</f>
        <v/>
      </c>
    </row>
    <row r="104" spans="1:12" ht="15" customHeight="1">
      <c r="A104" s="160"/>
      <c r="B104" s="161" t="str">
        <f>IFERROR(VLOOKUP(D104,DB!A:K,11,0),"")</f>
        <v/>
      </c>
      <c r="C104" s="161"/>
      <c r="D104" s="161"/>
      <c r="E104" s="162"/>
      <c r="F104" s="163"/>
      <c r="G104" s="164">
        <f ca="1">IFERROR(NOW()-F104,"")</f>
        <v>45936.451492939814</v>
      </c>
      <c r="H104" s="163"/>
      <c r="I104" s="161" t="str">
        <f>IFERROR(VLOOKUP(D104,DB!A:F,6,0),"")</f>
        <v/>
      </c>
      <c r="J104" s="73" t="str">
        <f>IFERROR(VLOOKUP(D104,DB!A:G,7,0),"")</f>
        <v/>
      </c>
      <c r="K104" s="165"/>
      <c r="L104" s="166" t="str">
        <f>IFERROR(VLOOKUP(D104,DB!A:I,9,0),"")</f>
        <v/>
      </c>
    </row>
    <row r="105" spans="1:12" ht="15" customHeight="1">
      <c r="A105" s="160"/>
      <c r="B105" s="161" t="str">
        <f>IFERROR(VLOOKUP(D105,DB!A:K,11,0),"")</f>
        <v/>
      </c>
      <c r="C105" s="161"/>
      <c r="D105" s="161"/>
      <c r="E105" s="162"/>
      <c r="F105" s="163"/>
      <c r="G105" s="164">
        <f ca="1">IFERROR(NOW()-F105,"")</f>
        <v>45936.451492939814</v>
      </c>
      <c r="H105" s="163"/>
      <c r="I105" s="161" t="str">
        <f>IFERROR(VLOOKUP(D105,DB!A:F,6,0),"")</f>
        <v/>
      </c>
      <c r="J105" s="73" t="str">
        <f>IFERROR(VLOOKUP(D105,DB!A:G,7,0),"")</f>
        <v/>
      </c>
      <c r="K105" s="165"/>
      <c r="L105" s="166" t="str">
        <f>IFERROR(VLOOKUP(D105,DB!A:I,9,0),"")</f>
        <v/>
      </c>
    </row>
    <row r="106" spans="1:12" ht="15" customHeight="1">
      <c r="A106" s="160"/>
      <c r="B106" s="161" t="str">
        <f>IFERROR(VLOOKUP(D106,DB!A:K,11,0),"")</f>
        <v/>
      </c>
      <c r="C106" s="161"/>
      <c r="D106" s="161"/>
      <c r="E106" s="162"/>
      <c r="F106" s="163"/>
      <c r="G106" s="164">
        <f ca="1">IFERROR(NOW()-F106,"")</f>
        <v>45936.451492939814</v>
      </c>
      <c r="H106" s="163"/>
      <c r="I106" s="161" t="str">
        <f>IFERROR(VLOOKUP(D106,DB!A:F,6,0),"")</f>
        <v/>
      </c>
      <c r="J106" s="73" t="str">
        <f>IFERROR(VLOOKUP(D106,DB!A:G,7,0),"")</f>
        <v/>
      </c>
      <c r="K106" s="165"/>
      <c r="L106" s="166" t="str">
        <f>IFERROR(VLOOKUP(D106,DB!A:I,9,0),"")</f>
        <v/>
      </c>
    </row>
    <row r="107" spans="1:12" ht="15" customHeight="1">
      <c r="A107" s="160"/>
      <c r="B107" s="161" t="str">
        <f>IFERROR(VLOOKUP(D107,DB!A:K,11,0),"")</f>
        <v/>
      </c>
      <c r="C107" s="161"/>
      <c r="D107" s="161"/>
      <c r="E107" s="162"/>
      <c r="F107" s="163"/>
      <c r="G107" s="164">
        <f ca="1">IFERROR(NOW()-F107,"")</f>
        <v>45936.451492939814</v>
      </c>
      <c r="H107" s="163"/>
      <c r="I107" s="161" t="str">
        <f>IFERROR(VLOOKUP(D107,DB!A:F,6,0),"")</f>
        <v/>
      </c>
      <c r="J107" s="73" t="str">
        <f>IFERROR(VLOOKUP(D107,DB!A:G,7,0),"")</f>
        <v/>
      </c>
      <c r="K107" s="165"/>
      <c r="L107" s="166" t="str">
        <f>IFERROR(VLOOKUP(D107,DB!A:I,9,0),"")</f>
        <v/>
      </c>
    </row>
  </sheetData>
  <customSheetViews>
    <customSheetView guid="{F6042A99-DD27-4453-835D-0834D95730CC}" filter="1" showAutoFilter="1">
      <pageMargins left="0" right="0" top="0" bottom="0" header="0" footer="0"/>
      <autoFilter ref="B1:M1" xr:uid="{59B4FFC8-562F-4475-AF5C-BB9167ED402C}"/>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6"/>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31078</v>
      </c>
      <c r="E3" s="88" t="s">
        <v>38964</v>
      </c>
      <c r="F3" s="88">
        <v>45806.727083333331</v>
      </c>
      <c r="G3" s="89">
        <f ca="1">IFERROR(NOW()-F3,"-")</f>
        <v>129.72440983796696</v>
      </c>
      <c r="H3" s="88">
        <v>45791.543067129627</v>
      </c>
      <c r="I3" s="75" t="str">
        <f>IFERROR(VLOOKUP(D3,DB!A:F,6,0),"")</f>
        <v>SCECO</v>
      </c>
      <c r="J3" s="75" t="str">
        <f>IFERROR(VLOOKUP(D3,DB!A:G,7,0),"")</f>
        <v>No BB Shifted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29168</v>
      </c>
      <c r="E4" s="100" t="s">
        <v>38964</v>
      </c>
      <c r="F4" s="88">
        <v>45824.999837962961</v>
      </c>
      <c r="G4" s="89">
        <f ca="1">IFERROR(NOW()-F4,"-")</f>
        <v>111.45165520833689</v>
      </c>
      <c r="H4" s="88">
        <v>45824.993587962963</v>
      </c>
      <c r="I4" s="75" t="str">
        <f>IFERROR(VLOOKUP(D4,DB!A:F,6,0),"")</f>
        <v>Generator-SG</v>
      </c>
      <c r="J4" s="75" t="str">
        <f>IFERROR(VLOOKUP(D4,DB!A:G,7,0),"")</f>
        <v>Good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39055</v>
      </c>
      <c r="B5" s="18" t="str">
        <f>IFERROR(VLOOKUP(D5,DB!A:K,11,0),"")</f>
        <v>R2</v>
      </c>
      <c r="C5" s="18">
        <v>6</v>
      </c>
      <c r="D5" s="18" t="s">
        <v>15383</v>
      </c>
      <c r="E5" s="131" t="s">
        <v>39048</v>
      </c>
      <c r="F5" s="132">
        <v>45936.348078703704</v>
      </c>
      <c r="G5" s="133">
        <f ca="1">IFERROR(NOW()-F5,"-")</f>
        <v>0.10341423610952916</v>
      </c>
      <c r="H5" s="132">
        <v>45936.330717592595</v>
      </c>
      <c r="I5" s="18" t="str">
        <f>IFERROR(VLOOKUP(D5,DB!A:F,6,0),"")</f>
        <v>SCECO</v>
      </c>
      <c r="J5" s="18" t="str">
        <f>IFERROR(VLOOKUP(D5,DB!A:G,7,0),"")</f>
        <v>In progress</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39057</v>
      </c>
      <c r="B6" s="18" t="str">
        <f>IFERROR(VLOOKUP(D6,DB!A:K,11,0),"")</f>
        <v>R2</v>
      </c>
      <c r="C6" s="18">
        <v>1</v>
      </c>
      <c r="D6" s="75" t="s">
        <v>26642</v>
      </c>
      <c r="E6" s="131" t="s">
        <v>38964</v>
      </c>
      <c r="F6" s="132">
        <v>45936.310497685183</v>
      </c>
      <c r="G6" s="133">
        <f ca="1">IFERROR(NOW()-F6,"-")</f>
        <v>0.14099548611557111</v>
      </c>
      <c r="H6" s="132">
        <v>45936.338796296295</v>
      </c>
      <c r="I6" s="18" t="str">
        <f>IFERROR(VLOOKUP(D6,DB!A:F,6,0),"")</f>
        <v>SCECO</v>
      </c>
      <c r="J6" s="18" t="str">
        <f>IFERROR(VLOOKUP(D6,DB!A:G,7,0),"")</f>
        <v>Dead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2</v>
      </c>
      <c r="D7" s="18" t="s">
        <v>26058</v>
      </c>
      <c r="E7" s="131" t="s">
        <v>39048</v>
      </c>
      <c r="F7" s="132">
        <v>45936.404537037037</v>
      </c>
      <c r="G7" s="133">
        <f ca="1">IFERROR(NOW()-F7,"-")</f>
        <v>4.695613426156342E-2</v>
      </c>
      <c r="H7" s="132">
        <v>45936.386481481481</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4</v>
      </c>
      <c r="D8" s="18" t="s">
        <v>11781</v>
      </c>
      <c r="E8" s="131" t="s">
        <v>39048</v>
      </c>
      <c r="F8" s="132">
        <v>45936.40828703704</v>
      </c>
      <c r="G8" s="133">
        <f ca="1">IFERROR(NOW()-F8,"-")</f>
        <v>4.3206134258070961E-2</v>
      </c>
      <c r="H8" s="132">
        <v>45936.396481481483</v>
      </c>
      <c r="I8" s="18" t="str">
        <f>IFERROR(VLOOKUP(D8,DB!A:F,6,0),"")</f>
        <v>SCECO</v>
      </c>
      <c r="J8" s="18" t="str">
        <f>IFERROR(VLOOKUP(D8,DB!A:G,7,0),"")</f>
        <v>Dead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45936.451493171298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45936.451493171298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45936.451493171298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45936.451493171298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45936.451493171298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45936.451493171298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45936.451493171298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45936.451493171298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45936.451493171298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45936.451493171298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45936.451493171298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45936.451493171298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45936.451493171298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45936.451493171298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45936.451493171298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45936.451493171298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45936.451493171298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45936.451493171298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45936.451493171298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45936.451493171298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45936.451493171298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45936.451493171298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45936.451493171298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45936.451493171298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45936.451493171298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45936.451493171298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45936.451493171298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45936.451493171298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45936.451493171298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45936.451493171298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45936.451493171298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45936.451493171298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45936.451493171298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45936.451493171298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45936.451493171298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45936.451493171298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45936.451493171298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45936.451493171298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45936.451493171298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45936.451493171298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45936.451493171298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45936.451493171298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45936.451493171298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45936.451493171298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45936.451493171298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45936.451493171298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45936.451493171298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45936.451493171298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45936.451493171298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45936.451493171298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45936.451493171298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45936.451493171298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45936.451493171298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45936.451493171298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45936.451493171298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45936.451493171298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45936.451493171298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45936.451493171298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45936.451493171298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45936.451493171298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45936.451493171298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45936.451493171298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45936.451493171298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45936.451493171298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45936.451493171298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45936.451493171298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45936.451493171298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45936.451493171298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45936.451493171298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45936.451493171298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45936.451493171298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45936.451493171298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45936.451493171298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45936.451493171298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45936.451493171298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45936.451493171298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45936.451493171298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45936.451493171298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45936.451493171298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45936.451493171298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45936.451493171298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45936.451493171298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45936.451493171298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45936.451493171298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45936.451493171298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45936.451493171298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45936.451493171298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45936.451493171298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45936.451493171298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45936.451493171298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45936.451493171298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45936.451493171298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45936.451493171298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45936.451493171298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45936.451493171298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45936.451493171298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45936.451493171298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45936.451493171298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45936.451493171298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45936.451493171298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45936.451493171298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45936.451493171298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45936.451493171298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45936.451493171298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45936.451493171298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45936.451493171298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45936.451493171298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45936.451493171298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45936.451493171298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45936.451493171298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45936.451493171298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45936.451493171298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45936.451493171298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45936.451493171298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45936.451493171298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45936.451493171298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45936.451493171298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45936.451493171298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45936.451493171298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45936.451493171298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45936.451493171298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45936.451493171298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45936.451493171298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45936.451493171298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45936.451493171298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45936.451493171298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45936.451493171298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45936.451493171298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45936.451493171298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45936.451493171298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45936.451493171298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45936.451493171298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45936.451493171298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45936.451493171298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45936.451493171298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45936.451493171298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45936.451493171298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45936.451493171298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45936.451493171298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45936.451493171298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45936.451493171298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45936.451493171298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45936.451493171298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45936.451493171298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45936.451493171298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45936.451493171298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45936.451493171298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45936.451493171298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45936.451493171298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45936.451493171298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45936.451493171298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45936.451493171298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45936.451493171298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45936.451493171298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45936.451493171298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45936.451493171298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45936.451493171298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45936.451493171298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45936.451493171298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45936.451493171298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45936.451493171298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45936.451493171298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45936.451493171298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45936.451493171298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45936.451493171298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45936.451493171298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45936.451493171298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45936.451493171298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45936.451493171298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45936.451493171298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45936.451493171298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45936.451493171298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45936.451493171298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45936.451493171298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45936.451493171298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45936.451493171298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45936.451493171298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45936.451493171298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45936.451493171298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45936.451493171298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45936.451493171298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45936.451493171298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45936.451493171298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45936.451493171298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45936.451493171298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45936.451493171298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45936.451493171298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45936.451493171298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45936.451493171298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45936.451493171298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45936.451493171298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45936.451493171298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45936.451493171298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45936.451493171298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45936.451493171298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45936.451493171298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45936.451493171298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45936.451493171298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45936.451493171298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45936.451493171298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45936.451493171298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45936.451493171298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45936.451493171298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45936.451493171298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45936.451493171298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45936.451493171298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45936.451493171298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45936.451493171298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45936.451493171298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45936.451493171298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45936.451493171298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45936.451493171298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45936.451493171298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45936.451493171298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45936.451493171298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45936.451493171298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45936.451493171298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45936.451493171298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45936.451493171298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45936.451493171298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45936.451493171298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45936.451493171298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45936.451493171298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45936.451493171298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45936.451493171298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45936.451493171298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45936.451493171298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45936.451493171298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45936.451493171298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45936.451493171298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45936.451493171298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45936.451493171298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45936.451493171298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45936.451493171298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45936.451493171298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45936.451493171298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45936.451493171298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45936.451493171298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45936.451493171298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45936.451493171298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45936.451493171298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45936.451493171298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45936.451493171298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45936.451493171298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45936.451493171298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45936.451493171298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45936.451493171298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45936.451493171298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45936.451493171298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45936.451493171298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45936.451493171298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45936.451493171298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45936.451493171298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45936.451493171298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45936.451493171298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45936.451493171298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45936.451493171298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45936.451493171298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sheetData>
  <dataValidations count="2">
    <dataValidation allowBlank="1" showInputMessage="1" showErrorMessage="1" sqref="E1" xr:uid="{4D935161-CDD3-4592-B877-3FB59C99E142}"/>
    <dataValidation type="list" allowBlank="1" showInputMessage="1" showErrorMessage="1" sqref="E3:E2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K10" sqref="K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45936.451493171298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45936.451493171298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45936.451493171298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45936.451493171298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45936.451493171298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45936.451493171298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45936.451493171298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45936.451493171298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45936.451493171298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45936.451493171298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45936.451493171298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45936.451493171298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45936.451493171298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45936.451493171298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45936.451493171298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45936.451493171298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45936.451493171298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45936.451493171298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45936.451493171298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45936.451493171298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45936.451493171298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45936.451493171298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45936.451493171298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45936.451493171298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45936.451493171298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45936.451493171298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45936.451493171298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45936.451493171298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45936.451493171298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45936.451493171298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45936.451493171298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45936.451493171298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45936.451493171298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45936.451493171298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45936.451493171298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45936.451493171298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45936.451493171298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45936.451493171298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45936.451493171298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45936.451493171298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45936.451493171298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45936.451493171298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45936.451493171298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45936.451493171298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45936.451493171298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45936.451493171298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45936.451493171298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45936.451493171298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45936.451493171298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45936.451493171298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45936.451493171298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45936.451493171298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45936.451493171298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45936.451493171298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45936.451493171298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45936.451493171298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45936.451493171298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45936.451493171298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45936.451493171298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45936.451493171298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45936.451493171298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45936.451493171298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45936.451493171298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45936.451493171298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45936.451493171298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45936.451493171298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45936.451493171298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45936.451493171298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45936.451493171298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45936.451493171298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45936.451493171298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45936.451493171298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45936.451493171298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45936.451493171298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45936.451493171298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45936.451493171298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45936.451493171298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45936.451493171298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45936.451493171298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45936.451493171298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45936.451493171298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45936.451493171298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45936.451493171298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45936.451493171298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45936.451493171298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45936.451493171298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45936.451493171298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45936.451493171298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45936.451493171298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45936.451493171298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45936.451493171298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45936.451493171298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45936.451493171298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45936.451493171298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45936.451493171298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45936.451493171298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45936.451493171298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45936.451493171298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45936.451493171298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45936.451493171298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45936.451493171298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45936.451493171298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45936.451493171298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45936.451493171298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45936.451493171298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45936.451493171298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45936.451493171298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45936.451493171298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45936.451493171298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45936.451493171298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45936.451493171298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45936.451493171298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45936.451493171298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45936.451493171298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45936.451493171298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45936.451493171298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45936.451493171298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45936.451493171298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45936.451493171298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45936.451493171298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45936.451493171298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45936.451493171298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45936.451493171298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45936.451493171298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45936.451493171298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45936.451493171298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45936.451493171298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45936.451493171298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45936.451493171298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45936.451493171298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45936.451493171298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45936.451493171298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45936.451493171298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45936.451493171298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45936.451493171298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45936.451493171298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45936.451493171298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45936.451493171298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45936.451493171298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45936.451493171298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45936.451493171298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45936.451493171298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45936.451493171298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45936.451493171298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45936.451493171298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45936.451493171298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45936.451493171298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45936.451493171298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45936.451493171298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45936.451493171298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45936.451493171298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45936.451493171298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45936.451493171298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45936.451493171298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45936.451493171298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45936.451493171298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45936.451493171298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45936.451493171298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45936.451493171298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45936.451493171298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45936.451493171298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45936.451493171298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45936.451493171298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45936.451493171298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45936.451493171298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45936.451493171298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45936.451493171298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45936.451493171298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45936.451493171298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45936.451493171298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45936.451493171298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45936.451493171298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45936.451493171298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45936.451493171298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45936.451493171298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45936.451493171298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45936.451493171298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45936.451493171298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45936.451493171298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45936.451493171298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45936.451493171298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45936.451493171298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45936.451493171298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45936.451493171298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45936.451493171298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45936.451493171298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45936.451493171298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45936.451493171298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45936.451493171298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45936.451493171298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45936.451493171298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45936.451493171298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45936.451493171298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45936.451493171298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45936.451493171298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45936.451493171298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45936.451493171298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45936.451493171298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45936.451493171298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45936.451493171298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45936.451493171298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45936.451493171298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45936.451493171298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45936.451493171298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45936.451493171298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45936.451493171298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45936.451493171298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45936.451493171298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45936.451493171298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45936.451493171298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45936.451493171298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45936.451493171298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45936.451493171298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45936.451493171298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45936.451493171298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45936.451493171298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45936.451493171298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45936.451493171298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45936.451493171298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45936.451493171298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45936.451493171298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45936.451493171298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45936.451493171298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45936.451493171298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45936.451493171298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45936.451493171298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45936.451493171298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45936.451493171298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45936.451493171298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45936.451493171298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45936.451493171298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45936.451493171298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45936.451493171298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45936.451493171298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45936.451493171298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45936.451493171298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45936.451493171298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45936.451493171298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45936.451493171298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45936.451493171298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45936.451493171298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45936.451493171298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45936.451493171298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45936.451493171298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45936.451493171298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45936.451493171298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45936.451493171298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45936.451493171298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45936.451493171298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45936.451493171298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45936.451493171298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45936.451493171298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45936.451493171298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45936.451493171298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45936.451493171298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45936.451493171298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45936.451493171298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45936.451493171298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45936.451493171298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45936.451493171298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45936.451493171298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45936.451493171298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45936.451493171298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45936.451493171298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45936.451493171298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45936.451493171298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45936.451493171298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45936.451493171298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45936.451493171298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45936.451493171298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45936.451493171298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45936.451493171298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45936.451493171298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45936.451493171298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45936.451493171298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45936.451493171298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45936.451493171298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45936.451493171298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45936.451493171298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45936.451493171298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45936.451493171298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45936.451493171298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45936.451493171298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45936.451493171298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45936.451493171298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45936.451493171298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45936.451493171298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45936.451493171298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45936.451493171298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45936.451493171298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45936.451493171298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45936.451493171298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45936.451493171298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45936.451493171298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45936.451493171298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45936.451493171298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45936.451493171298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45936.451493171298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45936.451493171298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45936.451493171298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45936.451493171298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45936.451493171298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45936.451493171298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45936.451493171298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45936.451493171298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45936.451493171298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45936.451493171298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45936.451493171298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45936.451493171298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45936.451493171298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45936.451493171298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45936.451493171298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45936.451493171298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45936.451493171298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45936.451493171298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45936.451493171298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45936.451493171298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45936.451493171298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45936.451493171298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45936.451493171298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45936.451493171298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45936.451493171298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45936.451493171298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45936.451493171298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45936.451493171298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45936.451493171298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45936.451493171298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45936.451493171298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45936.451493171298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45936.451493171298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45936.451493171298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45936.451493171298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45936.451493171298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45936.451493171298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45936.451493171298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45936.451493171298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45936.451493171298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45936.451493171298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45936.451493171298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45936.451493171298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45936.451493171298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45936.451493171298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45936.451493171298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45936.451493171298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45936.451493171298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45936.451493171298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45936.451493171298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45936.451493171298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45936.451493171298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45936.451493171298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45936.451493171298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45936.451493171298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45936.451493171298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45936.451493171298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45936.451493171298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45936.451493171298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45936.451493171298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45936.451493171298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45936.451493171298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45936.451493171298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45936.451493171298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45936.451493171298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45936.451493171298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45936.451493171298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45936.451493171298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45936.451493171298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45936.451493171298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45936.451493171298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45936.451493171298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45936.451493171298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45936.451493171298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45936.451493171298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45936.451493171298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45936.451493171298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45936.451493171298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45936.451493171298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45936.451493171298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45936.451493171298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45936.451493171298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45936.451493171298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45936.451493171298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45936.451493171298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45936.451493171298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45936.451493171298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45936.451493171298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45936.451493171298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45936.451493171298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45936.451493171298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45936.451493171298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45936.451493171298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45936.451493171298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45936.451493171298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45936.451493171298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45936.451493171298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45936.451493171298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45936.451493171298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45936.451493171298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45936.451493171298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45936.451493171298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45936.451493171298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45936.451493171298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45936.451493171298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45936.451493171298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45936.451493171298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45936.451493171298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45936.451493171298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45936.451493171298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45936.451493171298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45936.451493171298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45936.451493171298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45936.451493171298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45936.451493171298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45936.451493171298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45936.451493171298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45936.451493171298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45936.451493171298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45936.451493171298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45936.451493171298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45936.451493171298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45936.451493171298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45936.451493171298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45936.451493171298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45936.451493171298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45936.451493171298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45936.451493171298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45936.451493171298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45936.451493171298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45936.451493171298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45936.451493171298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45936.451493171298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45936.451493171298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45936.451493171298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45936.451493171298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45936.451493171298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45936.451493171298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45936.451493171298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45936.451493171298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45936.451493171298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45936.451493171298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45936.451493171298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45936.451493171298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45936.451493171298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45936.451493171298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45936.451493171298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45936.451493171298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45936.451493171298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45936.451493171298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45936.451493171298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45936.451493171298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45936.451493171298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45936.451493171298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45936.451493171298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45936.451493171298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45936.451493171298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45936.451493171298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45936.451493171298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45936.451493171298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45936.451493171298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45936.451493171298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45936.451493171298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45936.451493171298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45936.451493171298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45936.451493171298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45936.451493171298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45936.451493171298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45936.451493171298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45936.451493171298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45936.451493171298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45936.451493171298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45936.451493171298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45936.451493171298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45936.451493171298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45936.451493171298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45936.451493171298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45936.451493171298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45936.451493171298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45936.451493171298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45936.451493171298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45936.451493171298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45936.451493171298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45936.451493171298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45936.451493171298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45936.451493171298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45936.451493171298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45936.451493171298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45936.451493171298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45936.451493171298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45936.451493171298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45936.451493171298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45936.451493171298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45936.451493171298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45936.451493171298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45936.451493171298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45936.451493171298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45936.451493171298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45936.451493171298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45936.451493171298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45936.451493171298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45936.451493171298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45936.451493171298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45936.451493171298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45936.451493171298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45936.451493171298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45936.451493171298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45936.451493171298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45936.451493171298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45936.451493171298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45936.451493171298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45936.451493171298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45936.451493171298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45936.451493171298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45936.451493171298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45936.451493171298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45936.451493171298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45936.451493171298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45936.451493171298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45936.451493171298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45936.451493171298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45936.451493171298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45936.451493171298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45936.451493171298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45936.451493171298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45936.451493171298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45936.451493171298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45936.451493171298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45936.451493171298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45936.451493171298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45936.451493171298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45936.451493171298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45936.451493171298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45936.451493171298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45936.451493171298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45936.451493171298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45936.451493171298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45936.451493171298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45936.451493171298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45936.451493171298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45936.451493171298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45936.451493171298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45936.451493171298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45936.451493171298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45936.451493171298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45936.451493171298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45936.451493171298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45936.451493171298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45936.451493171298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45936.451493171298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45936.451493171298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45936.451493171298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45936.451493171298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45936.451493171298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45936.451493171298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45936.451493171298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45936.451493171298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45936.451493171298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45936.451493171298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45936.451493171298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45936.451493171298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45936.451493171298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45936.451493171298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45936.451493171298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45936.451493171298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45936.451493171298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45936.451493171298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45936.451493171298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45936.451493171298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45936.451493171298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45936.451493171298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45936.451493171298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45936.451493171298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45936.451493171298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45936.451493171298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45936.451493171298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45936.451493171298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45936.451493171298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45936.451493171298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45936.451493171298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45936.451493171298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45936.451493171298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45936.451493171298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45936.451493171298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45936.451493171298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45936.451493171298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45936.451493171298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45936.451493171298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45936.451493171298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45936.451493171298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45936.451493171298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45936.451493171298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45936.451493171298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45936.451493171298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45936.451493171298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45936.451493171298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45936.451493171298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45936.451493171298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45936.451493171298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45936.451493171298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45936.451493171298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45936.451493171298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45936.451493171298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45936.451493171298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45936.451493171298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45936.451493171298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45936.451493171298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45936.451493171298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45936.451493171298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45936.451493171298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45936.451493171298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45936.451493171298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45936.451493171298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45936.451493171298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45936.451493171298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45936.451493171298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45936.451493171298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45936.451493171298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45936.451493171298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45936.451493171298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45936.451493171298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45936.451493171298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45936.451493171298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45936.451493171298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45936.451493171298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45936.451493171298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45936.451493171298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45936.451493171298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45936.451493171298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45936.451493171298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45936.451493171298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45936.451493171298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45936.451493171298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45936.451493171298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45936.451493171298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45936.451493171298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45936.451493171298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45936.451493171298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45936.451493171298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45936.451493171298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45936.451493171298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45936.451493171298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45936.451493171298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45936.451493171298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45936.451493171298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45936.451493171298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45936.451493171298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45936.451493171298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45936.451493171298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45936.451493171298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45936.451493171298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45936.451493171298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45936.451493171298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45936.451493171298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45936.451493171298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45936.451493171298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45936.451493171298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45936.451493171298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45936.451493171298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45936.451493171298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45936.451493171298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45936.451493171298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45936.451493171298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45936.451493171298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45936.451493171298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45936.451493171298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45936.451493171298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45936.451493171298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45936.451493171298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45936.451493171298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45936.451493171298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45936.451493171298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45936.451493171298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45936.451493171298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45936.451493171298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45936.451493171298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45936.451493171298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45936.451493171298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45936.451493171298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45936.451493171298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45936.451493171298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45936.451493171298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45936.451493171298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45936.451493171298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45936.451493171298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45936.451493171298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45936.451493171298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45936.451493171298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45936.451493171298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45936.451493171298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45936.451493171298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45936.451493171298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45936.451493171298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45936.451493171298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45936.451493171298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45936.451493171298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45936.451493171298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45936.451493171298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45936.451493171298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45936.451493171298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45936.451493171298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45936.451493171298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45936.451493171298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45936.451493171298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45936.451493171298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45936.451493171298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45936.451493171298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45936.451493171298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45936.451493171298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45936.451493171298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45936.451493171298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45936.451493171298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45936.451493171298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45936.451493171298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45936.451493171298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45936.451493171298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45936.451493171298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45936.451493171298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45936.451493171298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45936.451493171298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45936.451493171298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45936.451493171298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45936.451493171298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45936.451493171298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45936.451493171298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45936.451493171298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45936.451493171298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45936.451493171298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45936.451493171298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45936.451493171298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45936.451493171298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45936.451493171298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45936.451493171298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45936.451493171298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45936.451493171298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45936.451493171298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45936.451493171298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45936.451493171298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45936.451493171298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45936.451493171298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45936.451493171298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45936.451493171298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45936.451493171298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45936.451493171298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45936.451493171298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45936.451493171298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45936.451493171298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45936.451493171298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45936.451493171298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45936.451493171298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45936.451493171298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45936.451493171298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45936.451493171298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45936.451493171298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45936.451493171298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45936.451493171298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45936.451493171298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45936.451493171298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45936.451493171298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45936.451493171298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45936.451493171298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45936.451493171298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45936.451493171298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45936.451493171298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45936.451493171298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45936.451493171298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45936.451493171298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45936.451493171298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45936.451493171298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45936.451493171298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45936.451493171298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45936.451493171298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45936.451493171298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45936.451493171298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45936.451493171298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45936.451493171298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45936.451493171298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45936.451493171298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45936.451493171298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45936.451493171298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45936.451493171298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45936.451493171298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45936.451493171298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45936.451493171298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45936.451493171298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45936.451493171298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45936.451493171298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45936.451493171298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45936.451493171298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45936.451493171298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45936.451493171298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45936.451493171298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45936.451493171298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45936.451493171298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45936.451493171298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45936.451493171298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45936.451493171298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45936.451493171298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45936.451493171298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45936.451493171298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45936.451493171298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45936.451493171298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45936.451493171298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45936.451493171298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45936.451493171298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45936.451493171298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45936.451493171298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45936.451493171298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45936.451493171298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45936.451493171298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45936.451493171298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45936.451493171298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45936.451493171298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45936.451493171298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45936.451493171298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45936.451493171298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45936.451493171298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45936.451493171298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45936.451493171298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45936.451493171298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45936.451493171298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45936.451493171298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45936.451493171298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45936.451493171298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45936.451493171298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45936.451493171298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45936.451493171298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45936.451493171298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45936.451493171298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45936.451493171298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45936.451493171298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45936.451493171298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45936.451493171298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45936.451493171298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45936.451493171298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45936.451493171298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45936.451493171298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45936.451493171298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45936.451493171298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45936.451493171298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45936.451493171298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45936.451493171298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45936.451493171298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45936.451493171298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45936.451493171298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45936.451493171298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45936.451493171298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45936.451493171298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45936.451493171298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45936.451493171298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45936.451493171298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45936.451493171298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45936.451493171298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45936.451493171298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45936.451493171298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45936.451493171298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45936.451493171298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45936.451493171298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45936.451493171298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45936.451493171298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45936.451493171298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45936.451493171298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45936.451493171298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45936.451493171298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45936.451493171298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45936.451493171298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45936.451493171298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45936.451493171298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45936.451493171298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45936.451493171298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45936.451493171298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45936.451493171298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45936.451493171298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45936.451493171298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45936.451493171298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45936.451493171298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45936.451493171298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45936.451493171298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45936.451493171298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45936.451493171298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45936.451493171298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45936.451493171298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45936.451493171298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45936.451493171298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45936.451493171298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45936.451493171298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45936.451493171298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45936.451493171298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45936.451493171298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45936.451493171298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45936.451493171298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45936.451493171298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45936.451493171298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45936.451493171298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45936.451493171298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45936.451493171298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45936.451493171298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45936.451493171298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45936.451493171298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45936.451493171298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45936.451493171298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45936.451493171298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45936.451493171298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45936.451493171298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45936.451493171298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45936.451493171298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45936.451493171298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45936.451493171298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45936.451493171298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45936.451493171298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45936.451493171298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45936.451493171298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45936.451493171298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45936.451493171298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45936.451493171298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45936.451493171298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45936.451493171298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45936.451493171298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45936.451493171298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45936.451493171298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45936.451493171298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45936.451493171298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45936.451493171298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45936.451493171298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45936.451493171298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45936.451493171298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45936.451493171298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45936.451493171298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45936.451493171298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45936.451493171298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45936.451493171298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45936.451493171298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45936.451493171298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45936.451493171298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45936.451493171298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45936.451493171298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45936.451493171298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45936.451493171298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45936.451493171298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45936.451493171298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45936.451493171298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45936.451493171298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45936.451493171298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45936.451493171298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45936.451493171298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45936.451493171298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45936.451493171298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45936.451493171298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45936.451493171298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45936.451493171298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45936.451493171298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45936.451493171298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45936.451493171298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45936.451493171298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45936.451493171298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45936.451493171298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45936.451493171298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45936.451493171298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45936.451493171298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45936.451493171298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45936.451493171298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45936.451493171298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45936.451493171298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45936.451493171298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45936.451493171298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45936.451493171298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45936.451493171298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45936.451493171298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45936.451493171298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45936.451493171298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45936.451493171298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45936.451493171298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45936.451493171298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45936.451493171298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45936.451493171298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45936.451493171298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45936.451493171298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45936.451493171298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45936.451493171298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45936.451493171298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45936.451493171298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45936.451493171298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45936.451493171298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45936.451493171298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45936.451493171298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45936.451493171298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45936.451493171298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45936.451493171298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45936.451493171298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45936.451493171298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45936.451493171298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45936.451493171298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45936.451493171298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45936.451493171298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45936.451493171298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45936.451493171298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45936.451493171298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45936.451493171298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45936.451493171298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45936.451493171298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45936.451493171298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45936.451493171298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45936.451493171298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45936.451493171298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45936.451493171298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45936.451493171298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45936.451493171298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45936.451493171298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45936.451493171298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45936.451493171298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45936.451493171298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45936.451493171298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45936.451493171298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45936.451493171298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45936.451493171298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45936.451493171298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45936.451493171298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45936.451493171298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45936.451493171298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45936.451493171298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45936.451493171298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45936.451493171298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45936.451493171298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45936.451493171298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45936.451493171298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45936.451493171298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45936.451493171298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45936.451493171298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45936.451493171298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45936.451493171298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45936.451493171298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45936.451493171298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45936.451493171298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45936.451493171298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45936.451493171298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45936.451493171298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45936.451493171298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45936.451493171298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45936.451493171298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45936.451493171298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45936.451493171298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45936.451493171298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45936.451493171298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45936.451493171298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45936.451493171298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45936.451493171298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45936.451493171298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45936.451493171298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45936.451493171298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45936.451493171298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45936.451493171298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45936.451493171298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45936.451493171298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45936.451493171298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45936.451493171298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45936.451493171298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45936.451493171298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45936.451493171298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45936.451493171298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45936.451493171298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45936.451493171298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45936.451493171298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45936.451493171298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45936.451493171298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45936.451493171298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45936.451493171298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45936.451493171298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45936.451493171298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45936.451493171298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45936.451493171298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45936.451493171298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45936.451493171298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45936.451493171298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45936.451493171298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45936.451493171298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45936.451493171298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45936.451493171298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45936.451493171298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45936.451493171298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45936.451493171298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45936.451493171298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45936.451493171298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45936.451493171298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45936.451493171298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45936.451493171298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45936.451493171298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45936.451493171298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45936.451493171298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45936.451493171298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45936.451493171298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45936.451493171298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45936.451493171298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45936.451493171298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45936.451493171298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45936.451493171298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45936.451493171298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45936.451493171298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45936.451493171298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45936.451493171298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45936.451493171298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45936.451493171298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45936.451493171298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45936.451493171298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45936.451493171298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45936.451493171298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45936.451493171298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45936.451493171298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45936.451493171298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45936.451493171298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45936.451493171298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45936.451493171298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45936.451493171298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45936.451493171298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45936.451493171298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45936.451493171298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45936.451493171298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45936.451493171298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45936.451493171298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45936.451493171298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45936.451493171298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45936.451493171298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45936.451493171298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45936.451493171298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45936.451493171298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45936.451493171298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45936.451493171298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45936.451493171298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45936.451493171298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45936.451493171298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45936.451493171298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45936.451493171298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45936.451493171298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45936.451493171298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45936.451493171298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45936.451493171298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45936.451493171298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45936.451493171298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45936.451493171298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45936.451493171298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45936.451493171298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45936.451493171298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45936.451493171298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45936.451493171298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45936.451493171298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45936.451493171298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45936.451493171298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45936.451493171298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45936.451493171298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45936.451493171298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45936.451493171298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45936.451493171298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45936.451493171298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45936.451493171298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45936.451493171298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45936.451493171298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45936.451493171298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45936.451493171298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45936.451493171298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45936.451493171298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45936.451493171298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45936.451493171298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45936.451493171298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45936.451493171298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45936.451493171298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45936.451493171298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45936.451493171298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45936.451493171298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45936.451493171298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45936.451493171298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45936.451493171298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45936.451493171298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45936.451493171298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45936.451493171298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45936.451493171298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45936.451493171298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45936.451493171298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45936.451493171298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45936.451493171298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45936.451493171298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45936.451493171298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45936.451493171298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45936.451493171298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45936.451493171298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45936.451493171298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45936.451493171298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45936.451493171298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45936.451493171298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45936.451493171298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45936.451493171298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45936.451493171298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45936.451493171298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45936.451493171298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45936.451493171298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45936.451493171298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45936.451493171298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45936.451493171298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45936.451493171298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45936.451493171298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45936.451493171298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45936.451493171298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45936.451493171298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45936.451493171298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45936.451493171298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45936.451493171298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45936.451493171298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45936.451493171298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45936.451493171298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45936.451493171298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45936.451493171298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45936.451493171298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45936.451493171298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45936.451493171298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45936.451493171298</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232.97077557870216</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1.2945487268516445</v>
      </c>
      <c r="H3" s="113">
        <v>45935.07104166667</v>
      </c>
      <c r="I3" s="110" t="str">
        <f>IFERROR(VLOOKUP(D3,DB!A:F,6,0),"")</f>
        <v>Generator-SG</v>
      </c>
      <c r="J3" s="110" t="str">
        <f>IFERROR(VLOOKUP(D3,DB!A:G,7,0),"")</f>
        <v>Good</v>
      </c>
      <c r="K3" s="115" t="s">
        <v>39064</v>
      </c>
      <c r="L3" s="107" t="str">
        <f>IFERROR(VLOOKUP(D3,DB!A:I,9,0),"")</f>
        <v>Latis</v>
      </c>
    </row>
    <row r="4" spans="1:16" ht="15" customHeight="1">
      <c r="A4" s="141" t="s">
        <v>39065</v>
      </c>
      <c r="B4" s="142" t="str">
        <f>IFERROR(VLOOKUP(D4,DB!A:K,11,0),"")</f>
        <v>R4</v>
      </c>
      <c r="C4" s="143">
        <v>2</v>
      </c>
      <c r="D4" s="144" t="s">
        <v>24086</v>
      </c>
      <c r="E4" s="145" t="s">
        <v>38964</v>
      </c>
      <c r="F4" s="146">
        <v>45936.2</v>
      </c>
      <c r="G4" s="147">
        <f ca="1">IFERROR(NOW()-F4,"")</f>
        <v>0.25149317130126292</v>
      </c>
      <c r="H4" s="146">
        <v>45936.191527777781</v>
      </c>
      <c r="I4" s="142" t="str">
        <f>IFERROR(VLOOKUP(D4,DB!A:F,6,0),"")</f>
        <v>SCECO</v>
      </c>
      <c r="J4" s="142" t="str">
        <f>IFERROR(VLOOKUP(D4,DB!A:G,7,0),"")</f>
        <v>Dead</v>
      </c>
      <c r="K4" s="149" t="s">
        <v>39066</v>
      </c>
      <c r="L4" s="150" t="str">
        <f>IFERROR(VLOOKUP(D4,DB!A:I,9,0),"")</f>
        <v>Latis</v>
      </c>
    </row>
    <row r="5" spans="1:16" ht="15" customHeight="1">
      <c r="A5" s="141" t="s">
        <v>39067</v>
      </c>
      <c r="B5" s="142" t="str">
        <f>IFERROR(VLOOKUP(D5,DB!A:K,11,0),"")</f>
        <v>R4</v>
      </c>
      <c r="C5" s="143">
        <v>2</v>
      </c>
      <c r="D5" s="144" t="s">
        <v>33613</v>
      </c>
      <c r="E5" s="145" t="s">
        <v>38964</v>
      </c>
      <c r="F5" s="146">
        <v>45936.384722222225</v>
      </c>
      <c r="G5" s="147">
        <f ca="1">IFERROR(NOW()-F5,"")</f>
        <v>6.6770949073543306E-2</v>
      </c>
      <c r="H5" s="146">
        <v>45936.372256944444</v>
      </c>
      <c r="I5" s="142" t="str">
        <f>IFERROR(VLOOKUP(D5,DB!A:F,6,0),"")</f>
        <v>SCECO</v>
      </c>
      <c r="J5" s="142" t="str">
        <f>IFERROR(VLOOKUP(D5,DB!A:G,7,0),"")</f>
        <v>Dead</v>
      </c>
      <c r="K5" s="149" t="s">
        <v>39068</v>
      </c>
      <c r="L5" s="150" t="str">
        <f>IFERROR(VLOOKUP(D5,DB!A:I,9,0),"")</f>
        <v>Latis</v>
      </c>
    </row>
    <row r="6" spans="1:16" ht="15" customHeight="1">
      <c r="A6" s="141"/>
      <c r="B6" s="142" t="str">
        <f>IFERROR(VLOOKUP(D6,DB!A:K,11,0),"")</f>
        <v/>
      </c>
      <c r="C6" s="143"/>
      <c r="D6" s="144"/>
      <c r="E6" s="145"/>
      <c r="F6" s="146"/>
      <c r="G6" s="147">
        <f ca="1">IFERROR(NOW()-F6,"")</f>
        <v>45936.451493171298</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45936.451493171298</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45936.451493171298</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45936.451493171298</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45936.451493171298</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45936.451493171298</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45936.451493171298</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45936.451493171298</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45936.451493171298</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45936.451493171298</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45936.451493171298</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45936.451493171298</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45936.451493171298</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45936.451493171298</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45936.451493171298</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45936.451493171298</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45936.451493171298</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45936.451493171298</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45936.451493171298</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45936.451493171298</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45936.451493171298</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45936.451493171298</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45936.451493171298</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45936.451493171298</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45936.451493171298</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45936.451493171298</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45936.451493171298</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45936.451493171298</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45936.451493171298</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45936.451493171298</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45936.451493171298</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45936.451493171298</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45936.451493171298</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45936.451493171298</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45936.451493171298</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45936.451493171298</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7">
        <f ca="1">IFERROR(NOW()-F42,"")</f>
        <v>45936.451493171298</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7">
        <f ca="1">IFERROR(NOW()-F43,"")</f>
        <v>45936.451493171298</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7">
        <f ca="1">IFERROR(NOW()-F44,"")</f>
        <v>45936.451493171298</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45936.451492939814</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45936.451492939814</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45936.451492939814</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45936.451492939814</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45936.451492939814</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45936.451492939814</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45936.451492939814</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45936.451492939814</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45936.451492939814</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45936.451492939814</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45936.451492939814</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45936.451492939814</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45936.451492939814</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45936.451492939814</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45936.451492939814</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45936.451492939814</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45936.451492939814</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45936.451492939814</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45936.451492939814</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45936.451492939814</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45936.451492939814</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45936.451492939814</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45936.451492939814</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45936.451492939814</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45936.451492939814</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45936.451492939814</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45936.451492939814</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45936.451492939814</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45936.451492939814</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45936.451492939814</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45936.451492939814</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45936.451492939814</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45936.451492939814</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45936.451492939814</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45936.451492939814</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45936.451492939814</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45936.451492939814</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45936.451492939814</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45936.451492939814</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45936.451492939814</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45936.451492939814</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45936.451492939814</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45936.451492939814</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45936.451492939814</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45936.451493171298</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45936.451493171298</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45936.451493171298</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45936.451493171298</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45936.451493171298</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45936.451493171298</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45936.451493171298</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45936.451493171298</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45936.451493171298</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45936.451493171298</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45936.451493171298</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45936.451493171298</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45936.451493171298</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45936.451493171298</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45936.451493171298</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45936.451493171298</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45936.451493171298</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45936.451493171298</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45936.451493171298</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45936.451493171298</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45936.451493171298</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45936.451493171298</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45936.451493171298</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45936.451493171298</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45936.451493171298</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45936.451493171298</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45936.451493171298</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45936.451493171298</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45936.451493171298</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45936.451493171298</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45936.451493171298</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45936.451493171298</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45936.451493171298</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45936.451493171298</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45936.451493171298</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45936.451493171298</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45936.451493171298</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45936.451493171298</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45936.451493171298</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45936.451493171298</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45936.451493171298</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45936.451493171298</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45936.451493171298</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45936.451493171298</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45936.451493171298</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45936.451493171298</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45936.451493171298</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45936.451493171298</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45936.451493171298</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45936.451493171298</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45936.451493171298</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45936.451493171298</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45936.451493171298</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45936.451493171298</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45936.451493171298</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45936.451493171298</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45936.451493171298</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45936.451493171298</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45936.451493171298</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45936.451493171298</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45936.451493171298</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45936.451493171298</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45936.451493171298</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45936.451493171298</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45936.451493171298</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45936.451493171298</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45936.451493171298</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45936.451493171298</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45936.451493171298</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45936.451493171298</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45936.451493171298</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45936.451493171298</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45936.451493171298</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45936.451493171298</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45936.451493171298</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45936.451493171298</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45936.451493171298</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45936.451493171298</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45936.451493171298</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45936.451493171298</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45936.451493171298</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45936.451493171298</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45936.451493171298</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45936.451493171298</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45936.451493171298</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45936.451493171298</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45936.451493171298</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45936.451493171298</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45936.451493171298</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45936.451493171298</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45936.451493171298</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45936.451493171298</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45936.451493171298</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45936.451493171298</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45936.451493171298</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45936.451493171298</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45936.451493171298</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45936.451493171298</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45936.451493171298</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45936.451493171298</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45936.451493171298</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45936.451493171298</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45936.451493171298</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45936.451493171298</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45936.451493171298</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45936.451493171298</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45936.451493171298</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45936.451493171298</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45936.451493171298</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45936.451493171298</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45936.451493171298</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45936.451493171298</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45936.451493171298</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45936.451493171298</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45936.451493171298</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45936.451493171298</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45936.451493171298</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45936.451493171298</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45936.451493171298</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45936.451493171298</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45936.451493171298</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45936.451493171298</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45936.451493171298</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45936.451493171298</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45936.451493171298</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45936.451493171298</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45936.451493171298</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45936.451493171298</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45936.451493171298</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45936.451493171298</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45936.451493171298</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45936.451493171298</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45936.451493171298</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45936.451493171298</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45936.451493171298</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45936.451493171298</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45936.451493171298</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45936.451493171298</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45936.451493171298</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45936.451493171298</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45936.451493171298</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45936.451493171298</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45936.451493171298</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45936.451493171298</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45936.451493171298</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45936.451493171298</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45936.451493171298</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45936.451493171298</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45936.451493171298</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45936.451493171298</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45936.451493171298</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45936.451493171298</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45936.451493171298</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45936.451493171298</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45936.451493171298</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45936.451493171298</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45936.451493171298</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45936.451493171298</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45936.451493171298</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45936.451493171298</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45936.451493171298</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45936.451493171298</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45936.451493171298</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45936.451493171298</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45936.451493171298</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45936.451493171298</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45936.451493171298</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45936.451493171298</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45936.451493171298</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45936.451493171298</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45936.451493171298</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45936.451493171298</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45936.451493171298</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45936.451493171298</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45936.451493171298</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45936.451493171298</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45936.451493171298</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45936.451493171298</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45936.451493171298</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45936.451493171298</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45936.451493171298</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45936.451493171298</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45936.451493171298</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45936.451493171298</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45936.451493171298</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45936.451493171298</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45936.451493171298</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45936.451493171298</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45936.451493171298</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45936.451493171298</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45936.451493171298</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45936.451493171298</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45936.451493171298</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45936.451493171298</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45936.451493171298</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45936.451493171298</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45936.451493171298</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45936.451493171298</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45936.451493171298</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45936.451493171298</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45936.451493171298</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45936.451493171298</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45936.451493171298</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45936.451493171298</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45936.451493171298</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45936.451493171298</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45936.451493171298</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45936.451493171298</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45936.451493171298</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45936.451493171298</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45936.451493171298</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45936.451493171298</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45936.451493171298</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45936.451493171298</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45936.451493171298</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45936.451493171298</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45936.451493171298</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45936.451493171298</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45936.451493171298</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45936.451493171298</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45936.451493171298</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45936.451493171298</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45936.451493171298</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45936.451493171298</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45936.451493171298</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45936.451493171298</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45936.451493171298</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45936.451493171298</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45936.451493171298</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45936.451493171298</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45936.451493171298</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45936.451493171298</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45936.451493171298</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45936.451493171298</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45936.451493171298</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45936.451493171298</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45936.451493171298</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45936.451493171298</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45936.451493171298</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45936.451493171298</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45936.451493171298</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45936.451493171298</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45936.451493171298</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45936.451493171298</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45936.451493171298</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45936.451493171298</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45936.451493171298</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45936.451493171298</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45936.451493171298</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45936.451493171298</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45936.451493171298</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45936.451493171298</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45936.451493171298</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45936.451493171298</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45936.451493171298</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45936.451493171298</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45936.451493171298</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45936.451493171298</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45936.451493171298</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45936.451493171298</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45936.451493171298</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45936.451493171298</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45936.451493171298</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45936.451493171298</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45936.451493171298</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45936.451493171298</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45936.451493171298</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45936.451493171298</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45936.451493171298</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45936.451493171298</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45936.451493171298</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45936.451493171298</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45936.451493171298</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45936.451493171298</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45936.451493171298</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45936.451493171298</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45936.451493171298</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45936.451493171298</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45936.451493171298</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45936.451493171298</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45936.451493171298</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45936.451493171298</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45936.451493171298</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45936.451493171298</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45936.451493171298</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45936.451493171298</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45936.451493171298</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45936.451493171298</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45936.451493171298</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45936.451493171298</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45936.451493171298</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45936.451493171298</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45936.451493171298</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45936.451493171298</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45936.451493171298</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45936.451493171298</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45936.451493171298</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45936.451493171298</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45936.451493171298</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45936.451493171298</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45936.451493171298</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45936.451493171298</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45936.451493171298</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45936.451493171298</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45936.451493171298</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45936.451493171298</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45936.451493171298</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45936.451493171298</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45936.451493171298</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45936.451493171298</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45936.451493171298</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45936.451493171298</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45936.451493171298</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45936.451493171298</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45936.451493171298</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45936.451493171298</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45936.451493171298</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45936.451493171298</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45936.451493171298</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45936.451493171298</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45936.451493171298</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45936.451493171298</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45936.451493171298</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45936.451493171298</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45936.451493171298</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45936.451493171298</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45936.451493171298</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45936.451493171298</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45936.451493171298</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45936.451493171298</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45936.451493171298</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45936.451493171298</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45936.451493171298</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45936.451493171298</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45936.451493171298</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45936.451493171298</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45936.451493171298</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45936.451493171298</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45936.451493171298</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45936.451493171298</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45936.451493171298</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45936.451493171298</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45936.451493171298</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45936.451493171298</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45936.451493171298</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45936.451493171298</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45936.451493171298</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45936.451493171298</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45936.451493171298</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45936.451493171298</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45936.451493171298</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45936.451493171298</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45936.451493171298</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45936.451493171298</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45936.451493171298</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45936.451493171298</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45936.451493171298</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45936.451493171298</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45936.451493171298</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45936.451493171298</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45936.451493171298</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45936.451493171298</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45936.451493171298</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45936.451493171298</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45936.451493171298</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45936.451493171298</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45936.451493171298</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45936.451493171298</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45936.451493171298</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45936.451493171298</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45936.451493171298</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45936.451493171298</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45936.451493171298</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45936.451493171298</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45936.451493171298</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45936.451493171298</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45936.451493171298</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45936.451493171298</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45936.451493171298</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45936.451493171298</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45936.451493171298</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45936.451493171298</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45936.451493171298</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45936.451493171298</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45936.451493171298</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45936.451493171298</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45936.451493171298</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45936.451493171298</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45936.451493171298</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45936.451493171298</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45936.451493171298</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45936.451493171298</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45936.451493171298</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45936.451493171298</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45936.451493171298</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45936.451493171298</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45936.451493171298</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45936.451493171298</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45936.451493171298</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45936.451493171298</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45936.451493171298</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45936.451493171298</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45936.451493171298</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45936.451493171298</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45936.451493171298</v>
      </c>
      <c r="H493" s="146"/>
      <c r="I493" s="142" t="str">
        <f>IFERROR(VLOOKUP(D493,DB!A:F,6,0),"")</f>
        <v/>
      </c>
      <c r="J493" s="142" t="str">
        <f>IFERROR(VLOOKUP(D493,DB!A:G,7,0),"")</f>
        <v/>
      </c>
      <c r="K493" s="149"/>
      <c r="L493" s="150" t="str">
        <f>IFERROR(VLOOKUP(D493,DB!A:I,9,0),"")</f>
        <v/>
      </c>
    </row>
    <row r="494" spans="1:12" ht="15" customHeight="1">
      <c r="A494" s="141"/>
      <c r="B494" s="142" t="str">
        <f>IFERROR(VLOOKUP(D494,DB!A:K,11,0),"")</f>
        <v/>
      </c>
      <c r="C494" s="143"/>
      <c r="D494" s="144"/>
      <c r="E494" s="145"/>
      <c r="F494" s="146"/>
      <c r="G494" s="148">
        <f ca="1">IFERROR(NOW()-F494,"")</f>
        <v>45936.451493171298</v>
      </c>
      <c r="H494" s="146"/>
      <c r="I494" s="142" t="str">
        <f>IFERROR(VLOOKUP(D494,DB!A:F,6,0),"")</f>
        <v/>
      </c>
      <c r="J494" s="142" t="str">
        <f>IFERROR(VLOOKUP(D494,DB!A:G,7,0),"")</f>
        <v/>
      </c>
      <c r="K494" s="149"/>
      <c r="L494" s="150" t="str">
        <f>IFERROR(VLOOKUP(D494,DB!A:I,9,0),"")</f>
        <v/>
      </c>
    </row>
    <row r="495" spans="1:12" ht="15" customHeight="1">
      <c r="A495" s="141"/>
      <c r="B495" s="142" t="str">
        <f>IFERROR(VLOOKUP(D495,DB!A:K,11,0),"")</f>
        <v/>
      </c>
      <c r="C495" s="143"/>
      <c r="D495" s="144"/>
      <c r="E495" s="145"/>
      <c r="F495" s="146"/>
      <c r="G495" s="148">
        <f ca="1">IFERROR(NOW()-F495,"")</f>
        <v>45936.451493171298</v>
      </c>
      <c r="H495" s="146"/>
      <c r="I495" s="142" t="str">
        <f>IFERROR(VLOOKUP(D495,DB!A:F,6,0),"")</f>
        <v/>
      </c>
      <c r="J495" s="142" t="str">
        <f>IFERROR(VLOOKUP(D495,DB!A:G,7,0),"")</f>
        <v/>
      </c>
      <c r="K495" s="149"/>
      <c r="L495" s="150" t="str">
        <f>IFERROR(VLOOKUP(D495,DB!A:I,9,0),"")</f>
        <v/>
      </c>
    </row>
    <row r="496" spans="1:12" ht="15" customHeight="1">
      <c r="A496" s="141"/>
      <c r="B496" s="142" t="str">
        <f>IFERROR(VLOOKUP(D496,DB!A:K,11,0),"")</f>
        <v/>
      </c>
      <c r="C496" s="143"/>
      <c r="D496" s="144"/>
      <c r="E496" s="145"/>
      <c r="F496" s="146"/>
      <c r="G496" s="148">
        <f ca="1">IFERROR(NOW()-F496,"")</f>
        <v>45936.451493171298</v>
      </c>
      <c r="H496" s="146"/>
      <c r="I496" s="142" t="str">
        <f>IFERROR(VLOOKUP(D496,DB!A:F,6,0),"")</f>
        <v/>
      </c>
      <c r="J496" s="142" t="str">
        <f>IFERROR(VLOOKUP(D496,DB!A:G,7,0),"")</f>
        <v/>
      </c>
      <c r="K496" s="149"/>
      <c r="L496" s="150" t="str">
        <f>IFERROR(VLOOKUP(D496,DB!A:I,9,0),"")</f>
        <v/>
      </c>
    </row>
    <row r="497" spans="1:12" ht="15" customHeight="1">
      <c r="A497" s="151"/>
      <c r="B497" s="152" t="str">
        <f>IFERROR(VLOOKUP(D497,DB!A:K,11,0),"")</f>
        <v/>
      </c>
      <c r="C497" s="153"/>
      <c r="D497" s="154"/>
      <c r="E497" s="155"/>
      <c r="F497" s="156"/>
      <c r="G497" s="157">
        <f ca="1">IFERROR(NOW()-F497,"")</f>
        <v>45936.451493171298</v>
      </c>
      <c r="H497" s="156"/>
      <c r="I497" s="152" t="str">
        <f>IFERROR(VLOOKUP(D497,DB!A:F,6,0),"")</f>
        <v/>
      </c>
      <c r="J497" s="152" t="str">
        <f>IFERROR(VLOOKUP(D497,DB!A:G,7,0),"")</f>
        <v/>
      </c>
      <c r="K497" s="158"/>
      <c r="L497" s="159" t="str">
        <f>IFERROR(VLOOKUP(D497,DB!A:I,9,0),"")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44.619432986110041</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39048</v>
      </c>
      <c r="F3" s="38">
        <v>45926.188877314817</v>
      </c>
      <c r="G3" s="39">
        <f ca="1">IFERROR(NOW()-F3,"-")</f>
        <v>10.262615856481716</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37" t="s">
        <v>35284</v>
      </c>
      <c r="E4" s="37" t="s">
        <v>38964</v>
      </c>
      <c r="F4" s="38">
        <v>45936.421400462961</v>
      </c>
      <c r="G4" s="39">
        <f ca="1">IFERROR(NOW()-F4,"-")</f>
        <v>3.0092708337178919E-2</v>
      </c>
      <c r="H4" s="38">
        <v>45936.415659722225</v>
      </c>
      <c r="I4" s="37" t="str">
        <f>IFERROR(VLOOKUP(D4,DB!A:F,6,0),"")</f>
        <v>Generator-SG</v>
      </c>
      <c r="J4" s="37" t="str">
        <f>IFERROR(VLOOKUP(D4,DB!A:G,7,0),"")</f>
        <v>Vandalized</v>
      </c>
      <c r="K4" s="37" t="s">
        <v>39074</v>
      </c>
      <c r="L4" s="37" t="str">
        <f>IFERROR(VLOOKUP(D4,DB!A:I,9,0),"")</f>
        <v>Latis</v>
      </c>
      <c r="M4" s="136"/>
    </row>
    <row r="5" spans="1:13" ht="15">
      <c r="A5" s="37"/>
      <c r="B5" s="37" t="str">
        <f>IFERROR(VLOOKUP(D5,DB!A:K,11,0),"")</f>
        <v/>
      </c>
      <c r="C5" s="37"/>
      <c r="D5" s="37"/>
      <c r="E5" s="37"/>
      <c r="F5" s="38"/>
      <c r="G5" s="39">
        <f ca="1">IFERROR(NOW()-F5,"-")</f>
        <v>45936.451493171298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45936.451493171298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45936.451493171298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45936.451493171298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45936.451493171298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45936.451493171298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45936.451493171298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45936.451493171298</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45936.451493171298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45936.451493171298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45936.451493171298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45936.451493171298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45936.451493171298</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45936.451493171298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45936.451493171298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45936.451493171298</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45936.451493171298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45936.451493171298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45936.451493171298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45936.451493171298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45936.451493171298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45936.451493171298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45936.451493171298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45936.451493171298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45936.451493171298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45936.451493171298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45936.451493171298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45936.451493171298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45936.451493171298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45936.451493171298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45936.451493171298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45936.451493171298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45936.451493171298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45936.451493171298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45936.451493171298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45936.451493171298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45936.451493171298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45936.451493171298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45936.451493171298</v>
      </c>
      <c r="H43" s="38"/>
      <c r="I43" s="37" t="str">
        <f>IFERROR(VLOOKUP(D43,DB!A:F,6,0),"")</f>
        <v/>
      </c>
      <c r="J43" s="37" t="str">
        <f>IFERROR(VLOOKUP(D43,DB!A:G,7,0),"")</f>
        <v/>
      </c>
      <c r="K43" s="37"/>
      <c r="L43" s="37" t="str">
        <f>IFERROR(VLOOKUP(D43,DB!A:I,9,0),"")</f>
        <v/>
      </c>
      <c r="M43" s="136"/>
    </row>
    <row r="44" spans="1:13" ht="15">
      <c r="A44" s="92"/>
      <c r="B44" s="92" t="str">
        <f>IFERROR(VLOOKUP(D44,DB!A:K,11,0),"")</f>
        <v/>
      </c>
      <c r="C44" s="92"/>
      <c r="D44" s="92"/>
      <c r="E44" s="92"/>
      <c r="F44" s="134"/>
      <c r="G44" s="135">
        <f ca="1">IFERROR(NOW()-F44,"-")</f>
        <v>45936.451493171298</v>
      </c>
      <c r="H44" s="134"/>
      <c r="I44" s="92" t="str">
        <f>IFERROR(VLOOKUP(D44,DB!A:F,6,0),"")</f>
        <v/>
      </c>
      <c r="J44" s="92" t="str">
        <f>IFERROR(VLOOKUP(D44,DB!A:G,7,0),"")</f>
        <v/>
      </c>
      <c r="K44" s="92"/>
      <c r="L44" s="92" t="str">
        <f>IFERROR(VLOOKUP(D44,DB!A:I,9,0),"")</f>
        <v/>
      </c>
      <c r="M44" s="136"/>
    </row>
    <row r="45" spans="1:13" ht="15">
      <c r="A45" s="92"/>
      <c r="B45" s="92" t="str">
        <f>IFERROR(VLOOKUP(D45,DB!A:K,11,0),"")</f>
        <v/>
      </c>
      <c r="C45" s="92"/>
      <c r="D45" s="92"/>
      <c r="E45" s="92"/>
      <c r="F45" s="134"/>
      <c r="G45" s="135">
        <f ca="1">IFERROR(NOW()-F45,"-")</f>
        <v>45936.451493171298</v>
      </c>
      <c r="H45" s="134"/>
      <c r="I45" s="92" t="str">
        <f>IFERROR(VLOOKUP(D45,DB!A:F,6,0),"")</f>
        <v/>
      </c>
      <c r="J45" s="92" t="str">
        <f>IFERROR(VLOOKUP(D45,DB!A:G,7,0),"")</f>
        <v/>
      </c>
      <c r="K45" s="92"/>
      <c r="L45" s="92" t="str">
        <f>IFERROR(VLOOKUP(D45,DB!A:I,9,0),"")</f>
        <v/>
      </c>
    </row>
    <row r="46" spans="1:13" ht="15">
      <c r="A46" s="37"/>
      <c r="B46" s="37" t="str">
        <f>IFERROR(VLOOKUP(D46,DB!A:K,11,0),"")</f>
        <v/>
      </c>
      <c r="C46" s="37"/>
      <c r="D46" s="37"/>
      <c r="E46" s="37"/>
      <c r="F46" s="38"/>
      <c r="G46" s="39">
        <f ca="1">IFERROR(NOW()-F46,"-")</f>
        <v>45936.451493171298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45936.451493171298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45936.451493171298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45936.451493171298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45936.451493171298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45936.451493171298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45936.451493171298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45936.451493171298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45936.451493171298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45936.451493171298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45936.451493171298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45936.451493171298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45936.451493171298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45936.451493171298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45936.451493171298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45936.451493171298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45936.451493171298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45936.451493171298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45936.451493171298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45936.451493171298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45936.451493171298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45936.451493171298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45936.451493171298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45936.451493171298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45936.451493171298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45936.451493171298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45936.451493171298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45936.451493171298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45936.451493171298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45936.451493171298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45936.451493171298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45936.451493171298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45936.451493171298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45936.451493171298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45936.451493171298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45936.451493171298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45936.451493171298</v>
      </c>
      <c r="H82" s="38"/>
      <c r="I82" s="37" t="str">
        <f>IFERROR(VLOOKUP(D82,DB!A:F,6,0),"")</f>
        <v/>
      </c>
      <c r="J82" s="37" t="str">
        <f>IFERROR(VLOOKUP(D82,DB!A:G,7,0),"")</f>
        <v/>
      </c>
      <c r="K82" s="37"/>
      <c r="L82" s="37" t="str">
        <f>IFERROR(VLOOKUP(D82,DB!A:I,9,0),"")</f>
        <v/>
      </c>
    </row>
    <row r="83" spans="1:12" ht="15">
      <c r="A83" s="92"/>
      <c r="B83" s="92" t="str">
        <f>IFERROR(VLOOKUP(D83,DB!A:K,11,0),"")</f>
        <v/>
      </c>
      <c r="C83" s="92"/>
      <c r="D83" s="92"/>
      <c r="E83" s="92"/>
      <c r="F83" s="134"/>
      <c r="G83" s="135">
        <f ca="1">IFERROR(NOW()-F83,"-")</f>
        <v>45936.451493171298</v>
      </c>
      <c r="H83" s="134"/>
      <c r="I83" s="92" t="str">
        <f>IFERROR(VLOOKUP(D83,DB!A:F,6,0),"")</f>
        <v/>
      </c>
      <c r="J83" s="92" t="str">
        <f>IFERROR(VLOOKUP(D83,DB!A:G,7,0),"")</f>
        <v/>
      </c>
      <c r="K83" s="92"/>
      <c r="L83" s="92" t="str">
        <f>IFERROR(VLOOKUP(D83,DB!A:I,9,0),"")</f>
        <v/>
      </c>
    </row>
    <row r="84" spans="1:12" ht="15">
      <c r="A84" s="37"/>
      <c r="B84" s="37" t="str">
        <f>IFERROR(VLOOKUP(D84,DB!A:K,11,0),"")</f>
        <v/>
      </c>
      <c r="C84" s="37"/>
      <c r="D84" s="37"/>
      <c r="E84" s="37"/>
      <c r="F84" s="38"/>
      <c r="G84" s="39">
        <f ca="1">IFERROR(NOW()-F84,"-")</f>
        <v>45936.451493171298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45936.451493171298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45936.451493171298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45936.451493171298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45936.451493171298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45936.451493171298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45936.451493171298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45936.451493171298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45936.451493171298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45936.451493171298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45936.451493171298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45936.451493171298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45936.451493171298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45936.451493171298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45936.451493171298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45936.451493171298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45936.451493171298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45936.451493171298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45936.451493171298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45936.451493171298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45936.451493171298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45936.451493171298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45936.451493171298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45936.451493171298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45936.451493171298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45936.451493171298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45936.451493171298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45936.451493171298</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45936.451493171298</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45936.451493171298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45936.451493171298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45936.451493171298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45936.451493171298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45936.451493171298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45936.451493171298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45936.451493171298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45936.451493171298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45936.451493171298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45936.451493171298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45936.451493171298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45936.451493171298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45936.451493171298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45936.451493171298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45936.451493171298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45936.451493171298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45936.451493171298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45936.451493171298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45936.451493171298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45936.451493171298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45936.451493171298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45936.451493171298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45936.451493171298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45936.451493171298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45936.451493171298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45936.451493171298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45936.451493171298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45936.451493171298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45936.451493171298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45936.451493171298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45936.451493171298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45936.451493171298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45936.451493171298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45936.451493171298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45936.451493171298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45936.451493171298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45936.451493171298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45936.451493171298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45936.451493171298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45936.451493171298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45936.451493171298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45936.451493171298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45936.451493171298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45936.451493171298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45936.451493171298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45936.451493171298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45936.451493171298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45936.451493171298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45936.451493171298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45936.451493171298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45936.451493171298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45936.451493171298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45936.451493171298</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45936.451493171298</v>
      </c>
      <c r="H166" s="134"/>
      <c r="I166" s="92" t="str">
        <f>IFERROR(VLOOKUP(D166,DB!A:F,6,0),"")</f>
        <v/>
      </c>
      <c r="J166" s="92" t="str">
        <f>IFERROR(VLOOKUP(D166,DB!A:G,7,0),"")</f>
        <v/>
      </c>
      <c r="K166" s="92"/>
      <c r="L166" s="92" t="str">
        <f>IFERROR(VLOOKUP(D166,DB!A:I,9,0),"")</f>
        <v/>
      </c>
    </row>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1" ht="15"/>
    <row r="492" ht="15"/>
    <row r="493" ht="15"/>
    <row r="494" ht="15"/>
    <row r="496" ht="15"/>
    <row r="497" ht="15"/>
    <row r="498"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19" ht="15"/>
    <row r="820" ht="15"/>
    <row r="821" ht="15"/>
    <row r="825" ht="15"/>
    <row r="826" ht="15"/>
    <row r="836" ht="15"/>
    <row r="841" ht="15"/>
    <row r="852" ht="15"/>
    <row r="853" ht="15"/>
    <row r="860" ht="15"/>
    <row r="861" ht="15"/>
    <row r="865" ht="15"/>
    <row r="866" ht="15"/>
    <row r="867" ht="15"/>
    <row r="874" ht="15"/>
    <row r="875" ht="15"/>
    <row r="876" ht="15"/>
    <row r="877" ht="15"/>
    <row r="879" ht="15"/>
    <row r="880" ht="15"/>
    <row r="881" ht="15"/>
    <row r="884" ht="15"/>
    <row r="885" ht="15"/>
    <row r="886" ht="15"/>
    <row r="887" ht="15"/>
    <row r="889" ht="15"/>
    <row r="890" ht="15"/>
    <row r="891" ht="15"/>
    <row r="892" ht="15"/>
    <row r="893" ht="15"/>
    <row r="894" ht="15"/>
    <row r="896" ht="15"/>
    <row r="897" ht="15"/>
    <row r="899" ht="15"/>
    <row r="900" ht="15"/>
    <row r="902" ht="15"/>
    <row r="903" ht="15"/>
    <row r="904" ht="15"/>
    <row r="906" ht="15"/>
    <row r="907" ht="15"/>
    <row r="908" ht="15"/>
    <row r="909" ht="15"/>
    <row r="910" ht="15"/>
    <row r="914" ht="15"/>
    <row r="915" ht="15"/>
    <row r="916" ht="15"/>
    <row r="917" ht="15"/>
    <row r="920" ht="15"/>
    <row r="921" ht="15"/>
    <row r="924" ht="15"/>
    <row r="965" ht="15"/>
    <row r="966" ht="15"/>
    <row r="969" ht="15"/>
    <row r="970" ht="15"/>
    <row r="977" ht="15"/>
    <row r="978" ht="15"/>
    <row r="981" ht="15"/>
    <row r="983" ht="15"/>
    <row r="985" ht="15"/>
    <row r="986" ht="15"/>
    <row r="987" ht="15"/>
    <row r="990" ht="15"/>
    <row r="991" ht="15"/>
    <row r="993" ht="15"/>
    <row r="996" ht="15"/>
    <row r="997" ht="15"/>
    <row r="999" ht="15"/>
    <row r="1000" ht="15"/>
    <row r="1001" ht="15"/>
    <row r="1002" ht="15"/>
    <row r="1003" ht="15"/>
    <row r="1006" ht="15"/>
    <row r="1007" ht="15"/>
    <row r="1008" ht="15"/>
    <row r="1009" ht="15"/>
    <row r="1010" ht="15"/>
    <row r="1011" ht="15"/>
    <row r="1013" ht="15"/>
    <row r="1015" ht="15"/>
    <row r="1017" ht="15"/>
    <row r="1018" ht="15"/>
    <row r="1019" ht="15"/>
    <row r="1021" ht="15"/>
    <row r="1022" ht="15"/>
    <row r="1023" ht="15"/>
    <row r="1024" ht="15"/>
    <row r="1025" ht="15"/>
    <row r="1026" ht="15"/>
    <row r="1027" ht="15"/>
    <row r="1029" ht="15"/>
    <row r="1030" ht="15"/>
    <row r="1031" ht="15"/>
    <row r="1036" ht="15"/>
    <row r="1037" ht="15"/>
    <row r="1041" ht="15"/>
    <row r="1042" ht="15"/>
    <row r="1043" ht="15"/>
    <row r="1046" ht="15"/>
    <row r="1048" ht="15"/>
    <row r="1052" ht="15"/>
    <row r="1056" ht="15"/>
    <row r="1062" ht="15"/>
    <row r="1063" ht="15"/>
    <row r="1065" ht="15"/>
    <row r="1066" ht="15"/>
    <row r="1068" ht="15"/>
    <row r="1071" ht="15"/>
    <row r="1072" ht="15"/>
    <row r="1074" ht="15"/>
    <row r="1076" ht="15"/>
    <row r="1078" ht="15"/>
    <row r="1080" ht="15"/>
    <row r="1081" ht="15"/>
    <row r="1082" ht="15"/>
    <row r="1084" ht="15"/>
    <row r="1085" ht="15"/>
    <row r="1086" ht="15"/>
    <row r="1087" ht="15"/>
    <row r="1090" ht="15"/>
    <row r="1264" ht="15"/>
    <row r="1265" ht="15"/>
    <row r="1275" ht="15"/>
    <row r="1276" ht="15"/>
    <row r="1277" ht="15"/>
    <row r="1283" ht="15"/>
    <row r="1284" ht="15"/>
    <row r="1285" ht="15"/>
    <row r="1286" ht="15"/>
    <row r="1288" ht="15"/>
    <row r="1291" ht="15"/>
    <row r="1292" ht="15"/>
    <row r="1293" ht="15"/>
    <row r="1294" ht="15"/>
    <row r="1296" ht="15"/>
    <row r="1297" ht="15"/>
    <row r="1299" ht="15"/>
    <row r="1300" ht="15"/>
    <row r="1301" ht="15"/>
    <row r="1302" ht="15"/>
    <row r="1304" ht="15"/>
    <row r="1305" ht="15"/>
    <row r="1306" ht="15"/>
    <row r="1309" ht="15"/>
    <row r="1310" ht="15"/>
    <row r="1313" ht="15"/>
    <row r="1314" ht="15"/>
    <row r="1315" ht="15"/>
    <row r="1316" ht="15"/>
    <row r="1317" ht="15"/>
    <row r="1318" ht="15"/>
    <row r="1319" ht="15"/>
    <row r="1320" ht="15"/>
    <row r="1322" ht="15"/>
    <row r="1324" ht="15"/>
    <row r="1325" ht="15"/>
    <row r="1326" ht="15"/>
    <row r="1329" ht="15"/>
    <row r="1339" ht="15"/>
    <row r="1342" ht="15"/>
    <row r="1343" ht="15"/>
    <row r="1347" ht="15"/>
    <row r="1351" ht="15"/>
    <row r="1354" ht="15"/>
    <row r="1356" ht="15"/>
    <row r="1357" ht="15"/>
    <row r="1360" ht="15"/>
    <row r="1362" ht="15"/>
    <row r="1365" ht="15"/>
    <row r="1366" ht="15"/>
    <row r="1367" ht="15"/>
    <row r="1369" ht="15"/>
    <row r="1371" ht="15"/>
    <row r="1372" ht="15"/>
    <row r="1373" ht="15"/>
    <row r="1374"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tabSelected="1" workbookViewId="0">
      <selection activeCell="D11" sqref="D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9.6786459490758716</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45936.451493171298</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2.5705209490770358</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1.5092478009246406</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R6</v>
      </c>
      <c r="C6" s="122">
        <v>1</v>
      </c>
      <c r="D6" s="120" t="s">
        <v>35967</v>
      </c>
      <c r="E6" s="123"/>
      <c r="F6" s="124"/>
      <c r="G6" s="89">
        <f ca="1">IFERROR(NOW()-F6,"-")</f>
        <v>45936.451493171298</v>
      </c>
      <c r="H6" s="124">
        <v>45936.427731481483</v>
      </c>
      <c r="I6" s="120" t="str">
        <f>IFERROR(VLOOKUP(D6,DB!A:F,6,0),"")</f>
        <v>SCECO</v>
      </c>
      <c r="J6" s="119" t="str">
        <f>IFERROR(VLOOKUP(D6,DB!A:G,7,0),"")</f>
        <v xml:space="preserve">Weak </v>
      </c>
      <c r="K6" s="125" t="s">
        <v>39081</v>
      </c>
      <c r="L6" s="126" t="str">
        <f>IFERROR(VLOOKUP(D6,DB!A:I,9,0),"")</f>
        <v>Latis</v>
      </c>
    </row>
    <row r="7" spans="1:16383" ht="31.5" customHeight="1">
      <c r="A7" s="121"/>
      <c r="B7" s="120" t="str">
        <f>IFERROR(VLOOKUP(D7,DB!A:K,11,0),"")</f>
        <v/>
      </c>
      <c r="C7" s="122"/>
      <c r="D7" s="120"/>
      <c r="E7" s="123"/>
      <c r="F7" s="124"/>
      <c r="G7" s="89">
        <f ca="1">IFERROR(NOW()-F7,"-")</f>
        <v>45936.451493171298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45936.451493171298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45936.451493171298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45936.451493171298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45936.451493171298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45936.451493171298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45936.451493171298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45936.451493171298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45936.451493171298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45936.451493171298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45936.451493171298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45936.451493171298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45936.451493171298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45936.451493171298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45936.451493171298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45936.451493171298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45936.451493171298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45936.451493171298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45936.451493171298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45936.451493171298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45936.451493171298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45936.451493171298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45936.451493171298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45936.451493171298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45936.451493171298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45936.451493171298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45936.451493171298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45936.451493171298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45936.451493171298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45936.451493171298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45936.451493171298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45936.451493171298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45936.451493171298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45936.451493171298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45936.451493171298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45936.451493171298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45936.451493171298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45936.451493171298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45936.451493171298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45936.451493171298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45936.451493171298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45936.451493171298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45936.451493171298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45936.451493171298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45936.451493171298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45936.451493171298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45936.451493171298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45936.451493171298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45936.451493171298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45936.451493171298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45936.451493171298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45936.451493171298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45936.451493171298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45936.451493171298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45936.451493171298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45936.451493171298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45936.451493171298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45936.451493171298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45936.451493171298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45936.451493171298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45936.451493171298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45936.451493171298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45936.451493171298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45936.451493171298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45936.451493171298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45936.451493171298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45936.451493171298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45936.451493171298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45936.451493171298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45936.451493171298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45936.451493171298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45936.451493171298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45936.451493171298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45936.451493171298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45936.451493171298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45936.451493171298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45936.451493171298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45936.451493171298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45936.451493171298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45936.451493171298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45936.451493171298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45936.451493171298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45936.451493171298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45936.451493171298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45936.451493171298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45936.451493171298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45936.451493171298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45936.451493171298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45936.451493171298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45936.451493171298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45936.451493171298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45936.451493171298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45936.451493171298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45936.451493171298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45936.451493171298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45936.451493171298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45936.451493171298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45936.451493171298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45936.451493171298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45936.451493171298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45936.451493171298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45936.451493171298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45936.451493171298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45936.451493171298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45936.451493171298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45936.451493171298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45936.451493171298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45936.451493171298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45936.451493171298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45936.451493171298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45936.451493171298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45936.451493171298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45936.451493171298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45936.451493171298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45936.451493171298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45936.451493171298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45936.451493171298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45936.451493171298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45936.451493171298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45936.451493171298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45936.451493171298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45936.451493171298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45936.451493171298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45936.451493171298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45936.451493171298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45936.451493171298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45936.451493171298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45936.451493171298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45936.451493171298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45936.451493171298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45936.451493171298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45936.451493171298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45936.451493171298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45936.451493171298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45936.451493171298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45936.451493171298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45936.451493171298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45936.451493171298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45936.451493171298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45936.451493171298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45936.451493171298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45936.451493171298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45936.451493171298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45936.451493171298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45936.451493171298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45936.451493171298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45936.451493171298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45936.451493171298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45936.451493171298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45936.451493171298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45936.451493171298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45936.451493171298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45936.451493171298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45936.451493171298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45936.451493171298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45936.451493171298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45936.451493171298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45936.451493171298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45936.451493171298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45936.451493171298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45936.451493171298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45936.451493171298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45936.451493171298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45936.451493171298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45936.451493171298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45936.451493171298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45936.451493171298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45936.451493171298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45936.451493171298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45936.451493171298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45936.451493171298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45936.451493171298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45936.451493171298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45936.451493171298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45936.451493171298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45936.451493171298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45936.451493171298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45936.451493171298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45936.451493171298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45936.451493171298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45936.451493171298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45936.451493171298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45936.451493171298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45936.451493171298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45936.451493171298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45936.451493171298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45936.451493171298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45936.451493171298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45936.451493171298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45936.451493171298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45936.451493171298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45936.451493171298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45936.451493171298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45936.451493171298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45936.451493171298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45936.451493171298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45936.451493171298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45936.451493171298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45936.451493171298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45936.451493171298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45936.451493171298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45936.451493171298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45936.451493171298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45936.451493171298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45936.451493171298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45936.451493171298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45936.451493171298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45936.451493171298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45936.451493171298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45936.451493171298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45936.451493171298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45936.451493171298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45936.451493171298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45936.451493171298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45936.451493171298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45936.451493171298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45936.451493171298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45936.451493171298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45936.451493171298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45936.451493171298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45936.451493171298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45936.451493171298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45936.451493171298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45936.451493171298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45936.451493171298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45936.451493171298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45936.451493171298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45936.451493171298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45936.451493171298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45936.451493171298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45936.451493171298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45936.451493171298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45936.451493171298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45936.451493171298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45936.451493171298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45936.451493171298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45936.451493171298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45936.451493171298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45936.451493171298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45936.451493171298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45936.451493171298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45936.451493171298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45936.451493171298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45936.451493171298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45936.451493171298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45936.451493171298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45936.451493171298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45936.451493171298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45936.451493171298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45936.451493171298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45936.451493171298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45936.451493171298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45936.451493171298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45936.451493171298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45936.451493171298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45936.451493171298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45936.451493171298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45936.451493171298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45936.451493171298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45936.451493171298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45936.451493171298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45936.451493171298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45936.451493171298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45936.451493171298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45936.451493171298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45936.451493171298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45936.451493171298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45936.451493171298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45936.451493171298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45936.451493171298</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2025-10-06T07:52:42Z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