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36" documentId="13_ncr:1_{F6CB121F-512D-4AA6-A0C1-0FB36C537598}" xr6:coauthVersionLast="47" xr6:coauthVersionMax="47" xr10:uidLastSave="{B9D14F72-498D-4501-8DA3-4A02C62813EC}"/>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<sst xmlns="http://schemas.openxmlformats.org/spreadsheetml/2006/main" count="178600" uniqueCount="39083">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</sst>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277.02498796296277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8.4316666667291429E-2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6.4212500001303852E-2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2.3633796299691312E-2</v>
      </c>
      <c r="H5" s="144">
        <v>45939.939930555556</v>
      </c>
      <c r="I5" s="142" t="str">
        <f>IFERROR(VLOOKUP(D5,DB!A:F,6,0),"")</f>
        <v>Generator-DG</v>
      </c>
      <c r="J5" s="65" t="str">
        <f>IFERROR(VLOOKUP(D5,DB!A:G,7,0),"")</f>
        <v>Vandalized</v>
      </c>
      <c r="K5" s="146" t="s">
        <v>38969</v>
      </c>
      <c r="L5" s="147" t="str">
        <f>IFERROR(VLOOKUP(D5,DB!A:I,9,0),"")</f>
        <v>Latis</v>
      </c>
      <c r="M5" s="70"/>
      <c r="N5" s="70"/>
      <c r="O5" s="70"/>
    </row>
    <row r="6" spans="1:15" ht="15" customHeight="1">
      <c r="A6" s="141"/>
      <c r="B6" s="142" t="str">
        <f>IFERROR(VLOOKUP(D6,DB!A:K,11,0),"")</f>
        <v/>
      </c>
      <c r="C6" s="142"/>
      <c r="D6" s="142"/>
      <c r="E6" s="143"/>
      <c r="F6" s="144"/>
      <c r="G6" s="145">
        <f ca="1">IFERROR(NOW()-F6,"")</f>
        <v>45939.973413888889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45939.973413888889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45939.973413888889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45939.973413888889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45939.973413888889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45939.973413888889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45939.973413888889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45939.973413888889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45939.973413888889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45939.973413888889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45939.973413888889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45939.973413888889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45939.973413888889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45939.973413888889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45939.973413888889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45939.973413888889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45939.973413888889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45939.973413888889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45939.973413888889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45939.973413888889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45939.973413888889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45939.973413888889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45939.973413888889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45939.973413888889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45939.973413888889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45939.973413888889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45939.973413888889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45939.973413888889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45939.973413888889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45939.973413888889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45939.973413888889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45939.973413888889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45939.973413888889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45939.973413888889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45939.973413888889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45939.973413888889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45939.973413888889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45939.973413888889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45939.973413888889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45939.973413888889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45939.973413888889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45939.973413888889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45939.973413888889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45939.973413888889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45939.973413888889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45939.973413888889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45939.973413888889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45939.973413888889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45939.973413888889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45939.973413888889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45939.973413888889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45939.973413888889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45939.973413888889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45939.973413888889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45939.973413888889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45939.973413888889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45939.973413888889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45939.973413888889</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28B19E7-C154-4F55-83AE-254140497740}"/>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38971</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133.24633055555751</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114.97357592592743</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39057</v>
      </c>
      <c r="B6" s="18" t="str">
        <f>IFERROR(VLOOKUP(D6,DB!A:K,11,0),"")</f>
        <v>R2</v>
      </c>
      <c r="C6" s="18">
        <v>1</v>
      </c>
      <c r="D6" s="18" t="s">
        <v>25613</v>
      </c>
      <c r="E6" s="120" t="s">
        <v>38964</v>
      </c>
      <c r="F6" s="121">
        <v>45939.713171296295</v>
      </c>
      <c r="G6" s="122">
        <f ca="1">IFERROR(NOW()-F6,"-")</f>
        <v>0.26024259259429527</v>
      </c>
      <c r="H6" s="121">
        <v>45939.707615740743</v>
      </c>
      <c r="I6" s="18" t="str">
        <f>IFERROR(VLOOKUP(D6,DB!A:F,6,0),"")</f>
        <v>Generator-SG</v>
      </c>
      <c r="J6" s="18" t="str">
        <f>IFERROR(VLOOKUP(D6,DB!A:G,7,0),"")</f>
        <v>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39059</v>
      </c>
      <c r="B7" s="18" t="str">
        <f>IFERROR(VLOOKUP(D7,DB!A:K,11,0),"")</f>
        <v>R2</v>
      </c>
      <c r="C7" s="18">
        <v>1</v>
      </c>
      <c r="D7" s="18" t="s">
        <v>29202</v>
      </c>
      <c r="E7" s="120" t="s">
        <v>38964</v>
      </c>
      <c r="F7" s="121">
        <v>45939.88484953704</v>
      </c>
      <c r="G7" s="122">
        <f ca="1">IFERROR(NOW()-F7,"-")</f>
        <v>8.8564351848617662E-2</v>
      </c>
      <c r="H7" s="121">
        <v>45939.879988425928</v>
      </c>
      <c r="I7" s="18" t="str">
        <f>IFERROR(VLOOKUP(D7,DB!A:F,6,0),"")</f>
        <v>Generator-SG</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45939.973413888889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45939.973413888889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45939.973413888889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45939.973413888889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45939.973413888889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45939.973413888889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45939.973413888889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45939.973413888889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45939.973413888889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45939.973413888889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45939.973413888889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45939.973413888889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45939.973413888889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45939.973413888889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45939.973413888889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45939.973413888889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45939.973413888889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45939.973413888889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45939.973413888889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45939.973413888889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45939.973413888889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45939.973413888889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45939.973413888889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45939.973413888889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45939.973413888889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45939.973413888889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45939.973413888889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45939.973413888889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45939.973413888889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45939.973413888889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45939.973413888889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45939.973413888889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45939.973413888889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45939.973413888889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45939.973413888889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45939.973413888889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45939.973413888889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45939.973413888889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45939.973413888889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45939.973413888889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45939.973413888889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45939.973413888889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45939.973413888889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45939.973413888889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45939.973413888889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45939.973413888889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45939.973413888889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45939.973413888889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45939.973413888889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45939.973413888889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45939.973413888889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45939.973413888889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45939.973413888889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45939.973413888889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45939.973413888889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45939.973413888889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45939.973413888889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45939.973413888889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45939.973413888889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45939.973413888889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45939.973413888889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45939.973413888889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45939.973413888889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45939.973413888889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45939.973413888889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45939.973413888889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45939.973413888889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45939.973413888889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45939.973413888889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45939.973413888889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45939.973413888889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45939.973413888889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45939.973413888889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45939.973413888889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45939.973413888889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45939.973413888889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45939.973413888889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45939.973413888889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45939.973413888889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45939.973413888889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45939.973413888889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45939.973413888889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45939.973413888889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45939.973413888889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45939.973413888889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45939.973413888889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45939.973413888889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45939.973413888889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45939.973413888889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45939.973413888889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45939.973413888889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45939.973413888889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45939.973413888889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45939.973413888889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45939.973413888889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45939.973413888889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45939.973413888889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45939.973413888889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45939.973413888889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45939.973413888889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45939.973413888889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45939.973413888889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45939.973413888889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45939.973413888889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45939.973413888889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45939.973413888889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45939.973413888889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45939.973413888889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45939.973413888889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45939.973413888889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45939.973413888889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45939.973413888889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45939.973413888889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45939.973413888889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45939.973413888889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45939.973413888889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45939.973413888889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45939.973413888889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45939.973413888889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45939.973413888889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45939.973413888889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45939.973413888889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45939.973413888889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45939.973413888889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45939.973413888889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45939.973413888889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45939.973413888889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45939.973413888889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45939.973413888889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45939.973413888889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45939.973413888889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45939.973413888889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45939.973413888889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45939.973413888889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45939.973413888889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45939.973413888889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45939.973413888889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45939.973413888889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45939.973413888889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45939.973413888889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45939.973413888889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45939.973413888889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45939.973413888889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45939.973413888889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45939.973413888889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45939.973413888889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45939.973413888889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45939.973413888889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45939.973413888889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45939.973413888889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45939.973413888889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45939.973413888889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45939.973413888889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45939.973413888889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45939.973413888889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45939.973413888889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45939.973413888889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45939.973413888889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45939.973413888889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45939.973413888889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45939.973413888889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45939.973413888889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45939.973413888889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45939.973413888889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45939.973413888889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45939.973413888889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45939.973413888889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45939.973413888889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45939.973413888889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45939.973413888889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45939.973413888889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45939.973413888889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45939.973413888889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45939.973413888889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45939.973413888889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45939.973413888889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45939.973413888889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45939.973413888889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45939.973413888889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45939.973413888889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45939.973413888889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45939.973413888889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45939.973413888889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45939.973413888889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45939.973413888889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45939.973413888889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45939.973413888889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45939.973413888889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45939.973413888889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45939.973413888889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45939.973413888889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45939.973413888889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45939.973413888889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45939.973413888889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45939.973413888889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45939.973413888889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45939.973413888889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45939.973413888889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45939.973413888889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45939.973413888889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45939.973413888889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45939.973413888889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45939.973413888889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45939.973413888889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45939.973413888889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45939.973413888889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45939.973413888889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45939.973413888889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45939.973413888889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45939.973413888889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45939.973413888889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45939.973413888889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45939.973413888889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45939.973413888889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45939.973413888889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45939.973413888889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45939.973413888889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45939.973413888889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45939.973413888889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45939.973413888889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45939.973413888889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45939.973413888889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45939.973413888889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45939.973413888889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45939.973413888889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45939.973413888889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45939.973413888889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45939.973413888889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45939.973413888889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45939.973413888889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45939.973413888889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45939.973413888889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45939.973413888889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45939.973413888889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45939.973413888889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45939.973413888889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45939.973413888889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45939.973413888889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45939.973413888889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45939.973413888889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45939.973413888889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45939.973413888889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45939.973413888889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45939.973413888889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45939.973413888889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45939.973413888889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45939.973413888889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45939.973413888889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45939.973413888889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45939.973413888889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45939.973413888889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45939.973413888889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45939.973413888889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45939.973413888889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45939.973413888889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45939.973413888889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45939.973413888889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45939.973413888889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45939.973413888889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45939.973413888889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45939.973413888889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45939.973413888889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45939.973413888889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45939.973413888889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45939.973413888889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45939.973413888889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45939.973413888889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45939.973413888889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45939.973413888889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45939.973413888889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45939.973413888889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45939.973413888889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45939.973413888889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45939.973413888889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45939.973413888889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45939.973413888889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45939.973413888889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45939.973413888889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45939.973413888889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45939.973413888889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45939.973413888889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45939.973413888889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45939.973413888889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45939.973413888889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45939.973413888889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45939.973413888889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45939.973413888889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45939.973413888889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45939.973413888889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45939.973413888889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45939.973413888889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45939.973413888889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45939.973413888889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45939.973413888889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45939.973413888889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45939.973413888889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45939.973413888889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45939.973413888889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45939.973413888889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45939.973413888889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45939.973413888889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45939.973413888889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45939.973413888889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45939.973413888889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45939.973413888889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45939.973413888889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45939.973413888889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45939.973413888889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45939.973413888889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45939.973413888889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45939.973413888889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45939.973413888889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45939.973413888889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45939.973413888889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45939.973413888889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45939.973413888889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45939.973413888889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45939.973413888889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45939.973413888889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45939.973413888889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45939.973413888889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45939.973413888889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45939.973413888889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45939.973413888889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45939.973413888889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45939.973413888889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45939.973413888889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45939.973413888889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45939.973413888889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45939.973413888889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45939.973413888889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45939.973413888889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45939.973413888889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45939.973413888889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45939.973413888889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45939.973413888889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45939.973413888889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45939.973413888889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45939.973413888889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45939.973413888889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45939.973413888889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45939.973413888889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45939.973413888889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45939.973413888889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45939.973413888889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45939.973413888889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45939.973413888889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45939.973413888889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45939.973413888889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45939.973413888889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45939.973413888889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45939.973413888889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45939.973413888889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45939.973413888889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45939.973413888889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45939.973413888889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45939.973413888889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45939.973413888889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45939.973413888889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45939.973413888889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45939.973413888889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45939.973413888889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45939.973413888889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45939.973413888889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45939.973413888889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45939.973413888889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45939.973413888889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45939.973413888889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45939.973413888889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45939.973413888889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45939.973413888889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45939.973413888889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45939.973413888889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45939.973413888889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45939.973413888889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45939.973413888889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45939.973413888889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45939.973413888889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45939.973413888889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45939.973413888889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45939.973413888889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45939.973413888889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45939.973413888889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45939.973413888889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45939.973413888889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45939.973413888889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45939.973413888889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45939.973413888889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45939.973413888889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45939.973413888889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45939.973413888889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45939.973413888889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45939.973413888889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45939.973413888889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45939.973413888889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45939.973413888889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45939.973413888889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45939.973413888889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45939.973413888889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45939.973413888889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45939.973413888889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45939.973413888889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45939.973413888889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45939.973413888889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45939.973413888889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45939.973413888889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45939.973413888889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45939.973413888889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45939.973413888889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45939.973413888889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45939.973413888889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45939.973413888889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45939.973413888889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45939.973413888889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45939.973413888889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45939.973413888889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45939.973413888889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45939.973413888889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45939.973413888889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45939.973413888889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45939.973413888889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45939.973413888889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45939.973413888889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45939.973413888889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45939.973413888889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45939.973413888889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45939.973413888889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45939.973413888889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45939.973413888889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45939.973413888889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45939.973413888889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45939.973413888889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45939.973413888889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45939.973413888889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45939.973413888889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45939.973413888889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45939.973413888889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45939.973413888889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45939.973413888889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45939.973413888889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45939.973413888889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45939.973413888889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45939.973413888889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45939.973413888889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45939.973413888889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45939.973413888889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45939.973413888889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45939.973413888889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45939.973413888889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45939.973413888889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45939.973413888889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45939.973413888889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45939.973413888889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45939.973413888889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45939.973413888889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45939.973413888889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45939.973413888889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45939.973413888889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45939.973413888889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45939.973413888889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45939.973413888889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45939.973413888889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45939.973413888889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45939.973413888889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45939.973413888889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45939.973413888889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45939.973413888889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45939.973413888889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45939.973413888889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45939.973413888889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45939.973413888889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45939.973413888889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45939.973413888889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45939.973413888889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45939.973413888889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45939.973413888889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45939.973413888889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45939.973413888889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45939.973413888889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45939.973413888889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45939.973413888889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45939.973413888889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45939.973413888889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45939.973413888889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45939.973413888889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45939.973413888889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45939.973413888889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45939.973413888889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45939.973413888889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45939.973413888889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45939.973413888889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45939.973413888889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45939.973413888889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45939.973413888889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45939.973413888889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45939.973413888889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45939.973413888889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45939.973413888889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45939.973413888889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45939.973413888889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45939.973413888889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45939.973413888889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45939.973413888889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45939.973413888889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45939.973413888889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45939.973413888889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45939.973413888889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45939.973413888889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45939.973413888889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45939.973413888889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45939.973413888889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45939.973413888889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45939.973413888889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45939.973413888889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45939.973413888889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45939.973413888889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45939.973413888889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45939.973413888889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45939.973413888889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45939.973413888889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45939.973413888889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45939.973413888889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45939.973413888889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45939.973413888889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45939.973413888889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45939.973413888889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45939.973413888889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45939.973413888889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45939.973413888889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45939.973413888889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45939.973413888889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45939.973413888889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45939.973413888889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45939.973413888889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45939.973413888889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45939.973413888889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45939.973413888889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45939.973413888889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45939.973413888889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45939.973413888889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45939.973413888889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45939.973413888889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45939.973413888889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45939.973413888889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45939.973413888889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45939.973413888889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45939.973413888889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45939.973413888889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45939.973413888889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45939.973413888889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45939.973413888889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45939.973413888889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45939.973413888889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45939.973413888889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45939.973413888889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45939.973413888889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45939.973413888889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45939.973413888889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45939.973413888889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45939.973413888889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45939.973413888889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45939.973413888889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45939.973413888889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45939.973413888889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45939.973413888889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45939.973413888889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45939.973413888889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45939.973413888889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45939.973413888889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45939.973413888889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45939.973413888889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45939.973413888889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45939.973413888889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45939.973413888889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45939.973413888889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45939.973413888889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45939.973413888889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45939.973413888889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45939.973413888889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45939.973413888889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45939.973413888889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45939.973413888889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45939.973413888889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45939.973413888889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45939.973413888889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45939.973413888889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45939.973413888889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45939.973413888889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45939.973413888889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45939.973413888889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45939.973413888889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45939.973413888889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45939.973413888889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45939.973413888889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45939.973413888889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45939.973413888889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45939.973413888889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45939.973413888889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45939.973413888889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45939.973413888889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45939.973413888889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45939.973413888889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45939.973413888889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45939.973413888889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45939.973413888889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45939.973413888889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45939.973413888889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45939.973413888889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45939.973413888889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45939.973413888889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45939.973413888889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45939.973413888889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45939.973413888889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45939.973413888889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45939.973413888889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45939.973413888889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45939.973413888889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45939.973413888889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45939.973413888889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45939.973413888889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45939.973413888889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45939.973413888889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45939.973413888889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45939.973413888889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45939.973413888889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45939.973413888889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45939.973413888889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45939.973413888889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45939.973413888889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45939.973413888889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45939.973413888889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45939.973413888889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45939.973413888889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45939.973413888889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45939.973413888889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45939.973413888889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45939.973413888889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45939.973413888889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45939.973413888889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45939.973413888889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45939.973413888889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45939.973413888889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45939.973413888889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45939.973413888889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45939.973413888889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45939.973413888889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45939.973413888889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45939.973413888889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45939.973413888889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45939.973413888889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45939.973413888889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45939.973413888889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45939.973413888889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45939.973413888889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45939.973413888889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45939.973413888889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45939.973413888889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45939.973413888889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45939.973413888889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45939.973413888889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45939.973413888889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45939.973413888889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45939.973413888889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45939.973413888889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45939.973413888889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45939.973413888889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45939.973413888889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45939.973413888889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45939.973413888889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45939.973413888889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45939.973413888889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45939.973413888889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45939.973413888889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45939.973413888889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45939.973413888889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45939.973413888889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45939.973413888889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45939.973413888889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45939.973413888889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45939.973413888889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45939.973413888889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45939.973413888889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45939.973413888889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45939.973413888889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45939.973413888889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45939.973413888889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45939.973413888889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45939.973413888889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45939.973413888889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45939.973413888889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45939.973413888889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45939.973413888889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45939.973413888889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45939.973413888889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45939.973413888889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45939.973413888889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45939.973413888889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45939.973413888889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45939.973413888889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45939.973413888889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45939.973413888889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45939.973413888889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45939.973413888889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45939.973413888889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45939.973413888889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45939.973413888889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45939.973413888889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45939.973413888889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45939.973413888889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45939.973413888889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45939.973413888889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45939.973413888889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45939.973413888889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45939.973413888889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45939.973413888889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45939.973413888889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45939.973413888889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45939.973413888889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45939.973413888889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45939.973413888889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45939.973413888889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45939.973413888889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45939.973413888889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45939.973413888889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45939.973413888889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45939.973413888889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45939.973413888889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45939.973413888889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45939.973413888889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45939.973413888889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45939.973413888889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45939.973413888889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45939.973413888889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45939.973413888889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45939.973413888889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45939.973413888889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45939.973413888889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45939.973413888889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45939.973413888889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45939.973413888889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45939.973413888889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45939.973413888889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45939.973413888889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45939.973413888889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45939.973413888889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45939.973413888889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45939.973413888889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45939.973413888889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45939.973413888889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45939.973413888889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45939.973413888889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45939.973413888889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45939.973413888889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45939.973413888889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45939.973413888889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45939.973413888889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45939.973413888889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45939.973413888889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45939.973413888889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45939.973413888889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45939.973413888889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45939.973413888889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45939.973413888889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45939.973413888889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45939.973413888889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45939.973413888889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45939.973413888889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45939.973413888889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45939.973413888889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45939.973413888889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45939.973413888889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45939.973413888889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45939.973413888889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45939.973413888889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45939.973413888889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45939.973413888889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45939.973413888889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45939.973413888889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45939.973413888889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45939.973413888889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45939.973413888889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45939.973413888889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45939.973413888889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45939.973413888889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45939.973413888889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45939.973413888889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45939.973413888889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45939.973413888889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45939.973413888889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45939.973413888889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45939.973413888889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45939.973413888889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45939.973413888889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45939.973413888889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45939.973413888889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45939.973413888889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45939.973413888889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45939.973413888889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45939.973413888889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45939.973413888889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45939.973413888889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45939.973413888889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45939.973413888889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45939.973413888889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45939.973413888889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45939.973413888889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45939.973413888889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45939.973413888889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45939.973413888889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45939.973413888889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45939.973413888889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45939.973413888889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45939.973413888889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45939.973413888889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45939.973413888889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45939.973413888889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45939.973413888889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45939.973413888889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45939.973413888889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45939.973413888889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45939.973413888889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45939.973413888889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45939.973413888889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45939.973413888889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45939.973413888889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45939.973413888889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45939.973413888889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45939.973413888889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45939.973413888889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45939.973413888889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45939.973413888889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45939.973413888889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45939.973413888889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45939.973413888889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45939.973413888889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45939.973413888889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45939.973413888889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45939.973413888889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45939.973413888889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45939.973413888889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45939.973413888889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45939.973413888889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45939.973413888889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45939.973413888889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45939.973413888889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45939.973413888889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45939.973413888889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45939.973413888889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45939.973413888889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45939.973413888889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45939.973413888889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45939.973413888889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45939.973413888889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45939.973413888889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45939.973413888889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45939.973413888889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45939.973413888889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45939.973413888889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45939.973413888889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45939.973413888889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45939.973413888889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45939.973413888889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45939.973413888889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45939.973413888889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45939.973413888889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45939.973413888889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45939.973413888889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45939.973413888889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45939.973413888889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45939.973413888889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45939.973413888889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45939.973413888889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45939.973413888889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45939.973413888889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45939.973413888889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45939.973413888889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45939.973413888889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45939.973413888889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45939.973413888889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45939.973413888889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45939.973413888889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45939.973413888889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45939.973413888889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45939.973413888889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45939.973413888889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45939.973413888889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45939.973413888889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45939.973413888889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45939.973413888889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45939.973413888889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45939.973413888889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45939.973413888889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45939.973413888889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45939.973413888889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45939.973413888889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45939.973413888889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45939.973413888889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45939.973413888889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45939.973413888889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45939.973413888889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45939.973413888889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45939.973413888889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45939.973413888889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45939.973413888889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45939.973413888889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45939.973413888889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45939.973413888889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45939.973413888889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45939.973413888889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45939.973413888889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45939.973413888889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45939.973413888889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45939.973413888889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45939.973413888889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45939.973413888889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45939.973413888889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45939.973413888889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45939.973413888889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45939.973413888889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45939.973413888889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45939.973413888889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45939.973413888889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45939.973413888889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45939.973413888889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45939.973413888889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45939.973413888889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45939.973413888889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45939.973413888889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45939.973413888889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45939.973413888889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45939.973413888889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45939.973413888889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45939.973413888889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45939.973413888889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45939.973413888889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45939.973413888889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45939.973413888889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45939.973413888889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45939.973413888889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45939.973413888889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45939.973413888889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45939.973413888889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45939.973413888889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45939.973413888889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45939.973413888889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45939.973413888889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45939.973413888889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45939.973413888889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45939.973413888889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45939.973413888889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45939.973413888889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45939.973413888889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45939.973413888889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45939.973413888889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45939.973413888889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45939.973413888889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45939.973413888889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45939.973413888889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45939.973413888889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45939.973413888889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45939.973413888889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45939.973413888889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45939.973413888889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45939.973413888889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45939.973413888889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45939.973413888889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45939.973413888889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45939.973413888889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45939.973413888889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45939.973413888889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45939.973413888889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45939.973413888889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45939.973413888889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45939.973413888889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45939.973413888889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45939.973413888889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45939.973413888889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45939.973413888889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45939.973413888889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45939.973413888889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45939.973413888889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45939.973413888889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45939.973413888889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45939.973413888889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45939.973413888889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45939.973413888889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45939.973413888889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45939.973413888889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45939.973413888889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45939.973413888889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45939.973413888889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45939.973413888889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45939.973413888889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45939.973413888889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45939.973413888889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45939.973413888889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45939.973413888889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45939.973413888889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45939.973413888889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45939.973413888889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45939.973413888889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45939.973413888889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45939.973413888889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45939.973413888889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45939.973413888889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45939.973413888889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45939.973413888889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45939.973413888889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45939.973413888889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45939.973413888889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45939.973413888889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45939.973413888889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45939.973413888889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45939.973413888889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45939.973413888889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45939.973413888889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45939.973413888889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45939.973413888889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45939.973413888889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45939.973413888889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45939.973413888889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45939.973413888889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45939.973413888889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45939.973413888889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45939.973413888889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45939.973413888889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45939.973413888889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45939.973413888889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45939.973413888889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45939.973413888889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45939.973413888889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45939.973413888889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45939.973413888889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45939.973413888889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45939.973413888889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45939.973413888889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45939.973413888889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45939.973413888889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45939.973413888889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45939.973413888889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45939.973413888889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45939.973413888889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45939.973413888889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45939.973413888889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45939.973413888889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45939.973413888889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45939.973413888889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45939.973413888889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45939.973413888889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45939.973413888889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45939.973413888889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45939.973413888889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45939.973413888889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45939.973413888889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45939.973413888889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45939.973413888889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45939.973413888889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45939.973413888889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45939.973413888889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45939.973413888889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45939.973413888889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45939.973413888889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45939.973413888889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45939.973413888889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45939.973413888889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45939.973413888889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45939.973413888889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45939.973413888889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45939.973413888889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45939.973413888889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45939.973413888889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45939.973413888889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45939.973413888889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45939.973413888889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45939.973413888889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45939.973413888889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45939.973413888889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45939.973413888889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45939.973413888889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45939.973413888889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45939.973413888889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45939.973413888889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45939.973413888889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45939.973413888889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45939.973413888889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45939.973413888889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45939.973413888889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45939.973413888889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45939.973413888889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45939.973413888889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45939.973413888889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45939.973413888889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45939.973413888889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45939.973413888889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45939.973413888889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45939.973413888889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45939.973413888889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45939.973413888889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45939.973413888889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45939.973413888889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45939.973413888889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45939.973413888889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45939.973413888889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45939.973413888889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45939.973413888889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45939.973413888889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45939.973413888889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45939.973413888889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45939.973413888889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45939.973413888889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45939.973413888889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45939.973413888889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45939.973413888889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45939.973413888889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45939.973413888889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45939.973413888889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45939.973413888889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45939.973413888889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45939.973413888889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45939.973413888889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45939.973413888889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45939.973413888889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45939.973413888889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45939.973413888889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45939.973413888889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45939.973413888889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45939.973413888889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45939.973413888889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45939.973413888889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45939.973413888889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45939.973413888889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45939.973413888889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45939.973413888889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45939.973413888889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45939.973413888889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45939.973413888889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45939.973413888889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45939.973413888889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45939.973413888889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45939.973413888889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45939.973413888889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45939.973413888889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45939.973413888889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45939.973413888889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45939.973413888889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45939.973413888889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45939.973413888889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45939.973413888889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45939.973413888889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45939.973413888889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45939.973413888889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45939.973413888889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45939.973413888889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45939.973413888889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45939.973413888889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45939.973413888889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45939.973413888889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45939.973413888889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45939.973413888889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45939.973413888889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45939.973413888889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45939.973413888889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45939.973413888889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45939.973413888889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45939.973413888889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45939.973413888889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45939.973413888889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45939.973413888889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45939.973413888889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45939.973413888889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45939.973413888889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45939.973413888889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45939.973413888889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45939.973413888889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45939.973413888889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45939.973413888889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45939.973413888889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45939.973413888889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45939.973413888889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45939.973413888889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45939.973413888889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45939.973413888889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45939.973413888889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45939.973413888889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45939.973413888889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45939.973413888889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45939.973413888889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45939.973413888889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45939.973413888889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45939.973413888889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45939.973413888889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45939.973413888889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45939.973413888889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45939.973413888889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45939.973413888889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45939.973413888889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45939.973413888889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45939.973413888889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45939.973413888889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45939.973413888889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45939.973413888889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45939.973413888889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45939.973413888889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45939.973413888889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45939.973413888889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45939.973413888889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45939.973413888889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45939.973413888889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45939.973413888889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45939.973413888889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45939.973413888889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45939.973413888889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45939.973413888889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45939.973413888889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45939.973413888889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45939.973413888889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45939.973413888889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45939.973413888889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45939.973413888889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45939.973413888889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45939.973413888889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45939.973413888889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45939.973413888889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45939.973413888889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45939.973413888889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45939.973413888889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45939.973413888889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45939.973413888889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45939.973413888889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45939.973413888889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45939.973413888889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45939.973413888889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45939.973413888889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45939.973413888889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45939.973413888889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45939.973413888889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45939.973413888889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45939.973413888889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45939.973413888889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45939.973413888889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45939.973413888889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45939.973413888889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45939.973413888889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45939.973413888889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45939.973413888889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45939.973413888889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45939.973413888889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45939.973413888889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45939.973413888889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45939.973413888889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45939.973413888889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45939.973413888889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45939.973413888889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45939.973413888889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45939.973413888889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45939.973413888889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45939.973413888889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45939.973413888889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45939.973413888889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45939.973413888889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45939.973413888889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45939.973413888889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45939.973413888889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45939.973413888889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45939.973413888889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45939.973413888889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45939.973413888889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45939.973413888889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45939.973413888889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45939.973413888889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45939.973413888889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45939.973413888889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45939.973413888889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45939.973413888889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45939.973413888889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45939.973413888889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45939.973413888889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45939.973413888889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45939.973413888889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45939.973413888889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45939.973413888889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45939.973413888889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45939.973413888889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45939.973413888889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45939.973413888889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45939.973413888889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45939.973413888889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45939.973413888889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45939.973413888889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45939.973413888889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45939.973413888889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45939.973413888889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45939.973413888889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45939.973413888889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45939.973413888889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45939.973413888889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45939.973413888889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45939.973413888889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45939.973413888889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45939.973413888889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45939.973413888889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45939.973413888889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45939.973413888889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45939.973413888889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45939.973413888889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45939.973413888889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45939.973413888889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45939.973413888889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45939.973413888889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45939.973413888889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45939.973413888889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45939.973413888889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45939.973413888889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45939.973413888889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45939.973413888889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45939.973413888889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45939.973413888889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45939.973413888889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45939.973413888889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45939.973413888889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45939.973413888889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45939.973413888889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45939.973413888889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45939.973413888889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45939.973413888889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45939.973413888889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45939.973413888889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45939.973413888889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45939.973413888889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45939.973413888889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45939.973413888889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45939.973413888889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45939.973413888889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45939.973413888889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45939.973413888889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45939.973413888889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45939.973413888889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45939.973413888889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45939.973413888889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45939.973413888889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45939.973413888889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45939.973413888889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45939.973413888889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45939.973413888889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45939.973413888889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45939.973413888889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45939.973413888889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45939.973413888889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45939.973413888889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45939.973413888889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45939.973413888889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45939.973413888889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45939.973413888889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45939.973413888889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45939.973413888889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45939.973413888889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45939.973413888889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45939.973413888889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45939.973413888889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45939.973413888889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45939.973413888889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45939.973413888889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45939.973413888889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45939.973413888889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45939.973413888889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45939.973413888889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45939.973413888889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45939.973413888889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45939.973413888889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45939.973413888889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45939.973413888889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45939.973413888889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45939.973413888889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236.49269629629271</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3</v>
      </c>
      <c r="D3" s="99" t="s">
        <v>36646</v>
      </c>
      <c r="E3" s="104" t="s">
        <v>38964</v>
      </c>
      <c r="F3" s="131">
        <v>45939.557245370372</v>
      </c>
      <c r="G3" s="132">
        <f ca="1">IFERROR(NOW()-F3,"")</f>
        <v>0.41616851851722458</v>
      </c>
      <c r="H3" s="131">
        <v>45939.542118055557</v>
      </c>
      <c r="I3" s="127" t="str">
        <f>IFERROR(VLOOKUP(D3,DB!A:F,6,0),"")</f>
        <v>Generator-SG</v>
      </c>
      <c r="J3" s="127" t="str">
        <f>IFERROR(VLOOKUP(D3,DB!A:G,7,0),"")</f>
        <v>Weak</v>
      </c>
      <c r="K3" s="133" t="s">
        <v>39064</v>
      </c>
      <c r="L3" s="129" t="str">
        <f>IFERROR(VLOOKUP(D3,DB!A:I,9,0),"")</f>
        <v>Latis</v>
      </c>
    </row>
    <row r="4" spans="1:16" ht="15" customHeight="1">
      <c r="A4" s="127"/>
      <c r="B4" s="127" t="str">
        <f>IFERROR(VLOOKUP(D4,DB!A:K,11,0),"")</f>
        <v/>
      </c>
      <c r="C4" s="128"/>
      <c r="D4" s="129"/>
      <c r="E4" s="130"/>
      <c r="F4" s="131"/>
      <c r="G4" s="132">
        <f ca="1">IFERROR(NOW()-F4,"")</f>
        <v>45939.973413888889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45939.973413888889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45939.973413888889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45939.973413888889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45939.973413888889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45939.973413888889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45939.973413888889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45939.973413888889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45939.973413888889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45939.973413888889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45939.973413888889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45939.973413888889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45939.973413888889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45939.973413888889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45939.973413888889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45939.973413888889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45939.973413888889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45939.973413888889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45939.973413888889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45939.973413888889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45939.973413888889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45939.973413888889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45939.973413888889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45939.973413888889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45939.973413888889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45939.973413888889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45939.973413888889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45939.973413888889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45939.973413888889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45939.973413888889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45939.973413888889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45939.973413888889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45939.973413888889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45939.973413888889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45939.973413888889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45939.973413888889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45939.973413888889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45939.973413888889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45939.973413888889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45939.973413888889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45939.973413888889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45939.973413888889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45939.973413888889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45939.973413888889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45939.973413888889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45939.973413888889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45939.973413888889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45939.973413888889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45939.973413888889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45939.973413888889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45939.973413888889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45939.973413888889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45939.973413888889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45939.973413888889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45939.973413888889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45939.973413888889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45939.973413888889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45939.973413888889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45939.973413888889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45939.973413888889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45939.973413888889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45939.973413888889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45939.973413888889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45939.973413888889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45939.973413888889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45939.973413888889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45939.973413888889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45939.973413888889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45939.973413888889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45939.973413888889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45939.973413888889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45939.973413888889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45939.973413888889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45939.973413888889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45939.973413888889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45939.973413888889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45939.973413888889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45939.973413888889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45939.973413888889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45939.973413888889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45939.973413888889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45939.973413888889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45939.973413888889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45939.973413888889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45939.973413888889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45939.973413888889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45939.973413888889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45939.973413888889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45939.973413888889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45939.973413888889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45939.973413888889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45939.973413888889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45939.973413888889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45939.973413888889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45939.973413888889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45939.973413888889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45939.973413888889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45939.973413888889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45939.973413888889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45939.973413888889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45939.973413888889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45939.973413888889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45939.973413888889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45939.973413888889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45939.973413888889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45939.973413888889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45939.973413888889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45939.973413888889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45939.973413888889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45939.973413888889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45939.973413888889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45939.973413888889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45939.973413888889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45939.973413888889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45939.973413888889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45939.973413888889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45939.973413888889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45939.973413888889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45939.973413888889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45939.973413888889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45939.973413888889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45939.973413888889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45939.973413888889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45939.973413888889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45939.973413888889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45939.973413888889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45939.973413888889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45939.973413888889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45939.973413888889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45939.973413888889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45939.973413888889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45939.973413888889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45939.973413888889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45939.973413888889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45939.973413888889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45939.973413888889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45939.973413888889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45939.973413888889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45939.973413888889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45939.973413888889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45939.973413888889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45939.973413888889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45939.973413888889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45939.973413888889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45939.973413888889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45939.973413888889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45939.973413888889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45939.973413888889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45939.973413888889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45939.973413888889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45939.973413888889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45939.973413888889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45939.973413888889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45939.973413888889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45939.973413888889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45939.973413888889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45939.973413888889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45939.973413888889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45939.973413888889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45939.973413888889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45939.973413888889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45939.973413888889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45939.973413888889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45939.973413888889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45939.973413888889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45939.973413888889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45939.973413888889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45939.973413888889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45939.973413888889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45939.973413888889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45939.973413888889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45939.973413888889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45939.973413888889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45939.973413888889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45939.973413888889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45939.973413888889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45939.973413888889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45939.973413888889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45939.973413888889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45939.973413888889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45939.973413888889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45939.973413888889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45939.973413888889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45939.973413888889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45939.973413888889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45939.973413888889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45939.973413888889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45939.973413888889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45939.973413888889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45939.973413888889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45939.973413888889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45939.973413888889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45939.973413888889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45939.973413888889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45939.973413888889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45939.973413888889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45939.973413888889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45939.973413888889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45939.973413888889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45939.973413888889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45939.973413888889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45939.973413888889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45939.973413888889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45939.973413888889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45939.973413888889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45939.973413888889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45939.973413888889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45939.973413888889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45939.973413888889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45939.973413888889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45939.973413888889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45939.973413888889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45939.973413888889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45939.973413888889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45939.973413888889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45939.973413888889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45939.973413888889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45939.973413888889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45939.973413888889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45939.973413888889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45939.973413888889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45939.973413888889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45939.973413888889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45939.973413888889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45939.973413888889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45939.973413888889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45939.973413888889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45939.973413888889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45939.973413888889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45939.973413888889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45939.973413888889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45939.973413888889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45939.973413888889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45939.973413888889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45939.973413888889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45939.973413888889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45939.973413888889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45939.973413888889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45939.973413888889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45939.973413888889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45939.973413888889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45939.973413888889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45939.973413888889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45939.973413888889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45939.973413888889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45939.973413888889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45939.973413888889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45939.973413888889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45939.973413888889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45939.973413888889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45939.973413888889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45939.973413888889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45939.973413888889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45939.973413888889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45939.973413888889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45939.973413888889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45939.973413888889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45939.973413888889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45939.973413888889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45939.973413888889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45939.973413888889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45939.973413888889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45939.973413888889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45939.973413888889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45939.973413888889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45939.973413888889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45939.973413888889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45939.973413888889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45939.973413888889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45939.973413888889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45939.973413888889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45939.973413888889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45939.973413888889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45939.973413888889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45939.973413888889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45939.973413888889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45939.973413888889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45939.973413888889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45939.973413888889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45939.973413888889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45939.973413888889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45939.973413888889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45939.973413888889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45939.973413888889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45939.973413888889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45939.973413888889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45939.973413888889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45939.973413888889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45939.973413888889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45939.973413888889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45939.973413888889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45939.973413888889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45939.973413888889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45939.973413888889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45939.973413888889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45939.973413888889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45939.973413888889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45939.973413888889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45939.973413888889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45939.973413888889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45939.973413888889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45939.973413888889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45939.973413888889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45939.973413888889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45939.973413888889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45939.973413888889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45939.973413888889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45939.973413888889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45939.973413888889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45939.973413888889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45939.973413888889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45939.973413888889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45939.973413888889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45939.973413888889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45939.973413888889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45939.973413888889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45939.973413888889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45939.973413888889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45939.973413888889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45939.973413888889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45939.973413888889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45939.973413888889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45939.973413888889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45939.973413888889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45939.973413888889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45939.973413888889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45939.973413888889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45939.973413888889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45939.973413888889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45939.973413888889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45939.973413888889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45939.973413888889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45939.973413888889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45939.973413888889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45939.973413888889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45939.973413888889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45939.973413888889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45939.973413888889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45939.973413888889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45939.973413888889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45939.973413888889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45939.973413888889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45939.973413888889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45939.973413888889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45939.973413888889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45939.973413888889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45939.973413888889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45939.973413888889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45939.973413888889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45939.973413888889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45939.973413888889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45939.973413888889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45939.973413888889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45939.973413888889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45939.973413888889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45939.973413888889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45939.973413888889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45939.973413888889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45939.973413888889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45939.973413888889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45939.973413888889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45939.973413888889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45939.973413888889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45939.973413888889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45939.973413888889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45939.973413888889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45939.973413888889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45939.973413888889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45939.973413888889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45939.973413888889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45939.973413888889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45939.973413888889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45939.973413888889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45939.973413888889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45939.973413888889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45939.973413888889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45939.973413888889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45939.973413888889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45939.973413888889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45939.973413888889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45939.973413888889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45939.973413888889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45939.973413888889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45939.973413888889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45939.973413888889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45939.973413888889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45939.973413888889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45939.973413888889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45939.973413888889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45939.973413888889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45939.973413888889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45939.973413888889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45939.973413888889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45939.973413888889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45939.973413888889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45939.973413888889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45939.973413888889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45939.973413888889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45939.973413888889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45939.973413888889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45939.973413888889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45939.973413888889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45939.973413888889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45939.973413888889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45939.973413888889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45939.973413888889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45939.973413888889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45939.973413888889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45939.973413888889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45939.973413888889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45939.973413888889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45939.973413888889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45939.973413888889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45939.973413888889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45939.973413888889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45939.973413888889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45939.973413888889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45939.973413888889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45939.973413888889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45939.973413888889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45939.973413888889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45939.973413888889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45939.973413888889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45939.973413888889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45939.973413888889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45939.973413888889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45939.973413888889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45939.973413888889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45939.973413888889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45939.973413888889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45939.973413888889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45939.973413888889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45939.973413888889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45939.973413888889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45939.973413888889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45939.973413888889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45939.973413888889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45939.973413888889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45939.973413888889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45939.973413888889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45939.973413888889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45939.973413888889</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45939.973413888889</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48.141353703700588</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38971</v>
      </c>
      <c r="F3" s="38">
        <v>45926.188877314817</v>
      </c>
      <c r="G3" s="163">
        <f t="shared" ref="G3" ca="1" si="0">IFERROR(NOW()-F3,"")</f>
        <v>13.784536574072263</v>
      </c>
      <c r="H3" s="38">
        <v>45926.158159722225</v>
      </c>
      <c r="I3" s="37" t="str">
        <f>IFERROR(VLOOKUP(D3,DB!A:F,6,0),"")</f>
        <v>SCECO</v>
      </c>
      <c r="J3" s="37" t="str">
        <f>IFERROR(VLOOKUP(D3,DB!A:G,7,0),"")</f>
        <v>Good</v>
      </c>
      <c r="K3" s="37" t="s">
        <v>39068</v>
      </c>
      <c r="L3" s="37" t="str">
        <f>IFERROR(VLOOKUP(D3,DB!A:I,9,0),"")</f>
        <v>Latis</v>
      </c>
      <c r="M3" s="125"/>
    </row>
    <row r="4" spans="1:13" ht="15">
      <c r="A4" s="126" t="s">
        <v>39069</v>
      </c>
      <c r="B4" s="37" t="str">
        <f>IFERROR(VLOOKUP(D4,DB!A:K,11,0),"")</f>
        <v>R5</v>
      </c>
      <c r="C4" s="37">
        <v>1</v>
      </c>
      <c r="D4" s="37" t="s">
        <v>35903</v>
      </c>
      <c r="E4" s="37" t="s">
        <v>38964</v>
      </c>
      <c r="F4" s="38">
        <v>45939.885000000002</v>
      </c>
      <c r="G4" s="39">
        <f t="shared" ref="G4:G19" ca="1" si="1">IFERROR(NOW()-F4,"")</f>
        <v>8.8413888886861969E-2</v>
      </c>
      <c r="H4" s="38">
        <v>45939.879293981481</v>
      </c>
      <c r="I4" s="37" t="str">
        <f>IFERROR(VLOOKUP(D4,DB!A:F,6,0),"")</f>
        <v>Generator-SG</v>
      </c>
      <c r="J4" s="37" t="str">
        <f>IFERROR(VLOOKUP(D4,DB!A:G,7,0),"")</f>
        <v>Dead</v>
      </c>
      <c r="K4" s="37" t="s">
        <v>39070</v>
      </c>
      <c r="L4" s="37" t="str">
        <f>IFERROR(VLOOKUP(D4,DB!A:I,9,0),"")</f>
        <v>Latis</v>
      </c>
    </row>
    <row r="5" spans="1:13" ht="15">
      <c r="A5" s="37" t="s">
        <v>39071</v>
      </c>
      <c r="B5" s="37" t="str">
        <f>IFERROR(VLOOKUP(D5,DB!A:K,11,0),"")</f>
        <v>R5</v>
      </c>
      <c r="C5" s="37">
        <v>1</v>
      </c>
      <c r="D5" s="37" t="s">
        <v>35264</v>
      </c>
      <c r="E5" s="37" t="s">
        <v>38964</v>
      </c>
      <c r="F5" s="38">
        <v>45939.92255787037</v>
      </c>
      <c r="G5" s="39">
        <f t="shared" ca="1" si="1"/>
        <v>5.0856018518970814E-2</v>
      </c>
      <c r="H5" s="38">
        <v>45939.912442129629</v>
      </c>
      <c r="I5" s="37" t="str">
        <f>IFERROR(VLOOKUP(D5,DB!A:F,6,0),"")</f>
        <v>Generator-SG</v>
      </c>
      <c r="J5" s="37" t="str">
        <f>IFERROR(VLOOKUP(D5,DB!A:G,7,0),"")</f>
        <v>Dead</v>
      </c>
      <c r="K5" s="37" t="s">
        <v>39072</v>
      </c>
      <c r="L5" s="37" t="str">
        <f>IFERROR(VLOOKUP(D5,DB!A:I,9,0),"")</f>
        <v>Latis</v>
      </c>
    </row>
    <row r="6" spans="1:13" ht="15">
      <c r="A6" s="37"/>
      <c r="B6" s="37" t="str">
        <f>IFERROR(VLOOKUP(D6,DB!A:K,11,0),"")</f>
        <v/>
      </c>
      <c r="C6" s="37"/>
      <c r="D6" s="37"/>
      <c r="E6" s="37"/>
      <c r="F6" s="38"/>
      <c r="G6" s="39">
        <f t="shared" ca="1" si="1"/>
        <v>45939.973413888889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45939.973413888889</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45939.973413888889</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45939.973413888889</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45939.973413888889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45939.973413888889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45939.973413888889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45939.973413888889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45939.973413888889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45939.973413888889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45939.973413888889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45939.973413888889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45939.973413888889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45939.973413888889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45939.973413888889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45939.973413888889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45939.973413888889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45939.973413888889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45939.973413888889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45939.973413888889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45939.973413888889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45939.973413888889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45939.973413888889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45939.973413888889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45939.973413888889</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45939.973413888889</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45939.973413888889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45939.973413888889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45939.973413888889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45939.973413888889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45939.973413888889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45939.973413888889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45939.973413888889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45939.973413888889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45939.973413888889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45939.973413888889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45939.973413888889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45939.973413888889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45939.973413888889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45939.973413888889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45939.973413888889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45939.973413888889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45939.973413888889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45939.973413888889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45939.973413888889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45939.973413888889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45939.973413888889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45939.973413888889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45939.973413888889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45939.973413888889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45939.973413888889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45939.973413888889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45939.973413888889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45939.973413888889</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45939.973413888889</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45939.973413888889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45939.973413888889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45939.973413888889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45939.973413888889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45939.973413888889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45939.973413888889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45939.973413888889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45939.973413888889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45939.973413888889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45939.973413888889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45939.973413888889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45939.973413888889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45939.973413888889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45939.973413888889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45939.973413888889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45939.973413888889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45939.973413888889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45939.973413888889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45939.973413888889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45939.973413888889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45939.973413888889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45939.973413888889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45939.973413888889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45939.973413888889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45939.973413888889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45939.973413888889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45939.973413888889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45939.973413888889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45939.973413888889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45939.973413888889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45939.973413888889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45939.973413888889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45939.973413888889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45939.973413888889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45939.973413888889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45939.973413888889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45939.973413888889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45939.973413888889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45939.973413888889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45939.973413888889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45939.973413888889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45939.973413888889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45939.973413888889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45939.973413888889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45939.973413888889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45939.973413888889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45939.973413888889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45939.973413888889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45939.973413888889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45939.973413888889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45939.973413888889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45939.973413888889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45939.973413888889</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45939.973413888889</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13.200566666666418</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0.44435138889093651</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6.0924416666675825</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0.11577499999839347</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39081</v>
      </c>
      <c r="B6" s="156" t="str">
        <f>IFERROR(VLOOKUP(D6,DB!A:K,11,0),"")</f>
        <v>R6</v>
      </c>
      <c r="C6" s="156">
        <v>1</v>
      </c>
      <c r="D6" s="156" t="s">
        <v>33325</v>
      </c>
      <c r="E6" s="156" t="s">
        <v>38964</v>
      </c>
      <c r="F6" s="161">
        <v>45939.789467592593</v>
      </c>
      <c r="G6" s="151">
        <f ca="1">IFERROR(NOW()-F6,"-")</f>
        <v>0.18394629629619885</v>
      </c>
      <c r="H6" s="161">
        <v>45939.783831018518</v>
      </c>
      <c r="I6" s="156" t="str">
        <f>IFERROR(VLOOKUP(D6,DB!A:F,6,0),"")</f>
        <v>Generator-SG</v>
      </c>
      <c r="J6" s="156" t="str">
        <f>IFERROR(VLOOKUP(D6,DB!A:G,7,0),"")</f>
        <v>Vandalized</v>
      </c>
      <c r="K6" s="156" t="s">
        <v>39082</v>
      </c>
      <c r="L6" s="156" t="str">
        <f>IFERROR(VLOOKUP(D6,DB!A:I,9,0),"")</f>
        <v>Latis</v>
      </c>
    </row>
    <row r="7" spans="1:16383" ht="31.5" customHeight="1">
      <c r="A7" s="156"/>
      <c r="B7" s="156" t="str">
        <f>IFERROR(VLOOKUP(D7,DB!A:K,11,0),"")</f>
        <v/>
      </c>
      <c r="C7" s="156"/>
      <c r="D7" s="156"/>
      <c r="E7" s="156"/>
      <c r="F7" s="156"/>
      <c r="G7" s="151">
        <f ca="1">IFERROR(NOW()-F7,"-")</f>
        <v>45939.973413888889</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45939.973413888889</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45939.973413888889</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45939.973413888889</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45939.973413888889</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45939.973413888889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45939.973413888889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45939.973413888889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45939.973413888889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45939.973413888889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45939.973413888889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45939.973413888889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45939.973413888889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45939.973413888889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45939.973413888889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45939.973413888889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45939.973413888889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45939.973413888889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45939.973413888889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45939.973413888889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45939.973413888889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45939.973413888889</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45939.973413888889</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45939.973413888889</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45939.973413888889</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45939.973413888889</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45939.973413888889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45939.973413888889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45939.973413888889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45939.973413888889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45939.973413888889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45939.973413888889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45939.973413888889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45939.973413888889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45939.973413888889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45939.973413888889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45939.973413888889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45939.973413888889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45939.973413888889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45939.973413888889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45939.973413888889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45939.973413888889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45939.973413888889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45939.973413888889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45939.973413888889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45939.973413888889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45939.973413888889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45939.973413888889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45939.973413888889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45939.973413888889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45939.973413888889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45939.973413888889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45939.973413888889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45939.973413888889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45939.973413888889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45939.973413888889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45939.973413888889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45939.973413888889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45939.973413888889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45939.973413888889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45939.973413888889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45939.973413888889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45939.973413888889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45939.973413888889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45939.973413888889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45939.973413888889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45939.973413888889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45939.973413888889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45939.973413888889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45939.973413888889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45939.973413888889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45939.973413888889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45939.973413888889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45939.973413888889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45939.973413888889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45939.973413888889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45939.973413888889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45939.973413888889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45939.973413888889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45939.973413888889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45939.973413888889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45939.973413888889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45939.973413888889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45939.973413888889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45939.973413888889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45939.973413888889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45939.973413888889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45939.973413888889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45939.973413888889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45939.973413888889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45939.973413888889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45939.973413888889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45939.973413888889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45939.973413888889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45939.973413888889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45939.973413888889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45939.973413888889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45939.973413888889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45939.973413888889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45939.973413888889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45939.973413888889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45939.973413888889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45939.973413888889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45939.973413888889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45939.973413888889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45939.973413888889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45939.973413888889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45939.973413888889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45939.973413888889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45939.973413888889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45939.973413888889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45939.973413888889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45939.973413888889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45939.973413888889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45939.973413888889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45939.973413888889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45939.973413888889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45939.973413888889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45939.973413888889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45939.973413888889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45939.973413888889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45939.973413888889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45939.973413888889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45939.973413888889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45939.973413888889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45939.973413888889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45939.973413888889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45939.973413888889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45939.973413888889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45939.973413888889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45939.973413888889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45939.973413888889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45939.973413888889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45939.973413888889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45939.973413888889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45939.973413888889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45939.973413888889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45939.973413888889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45939.973413888889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45939.973413888889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45939.973413888889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45939.973413888889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45939.973413888889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45939.973413888889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45939.973413888889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45939.973413888889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45939.973413888889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45939.973413888889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45939.973413888889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45939.973413888889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45939.973413888889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45939.973413888889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45939.973413888889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45939.973413888889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45939.973413888889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45939.973413888889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45939.973413888889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45939.973413888889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45939.973413888889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45939.973413888889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45939.973413888889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45939.973413888889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45939.973413888889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45939.973413888889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45939.973413888889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45939.973413888889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45939.973413888889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45939.973413888889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45939.973413888889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45939.973413888889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45939.973413888889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45939.973413888889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45939.973413888889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45939.973413888889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45939.973413888889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45939.973413888889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45939.973413888889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45939.973413888889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45939.973413888889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45939.973413888889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45939.973413888889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45939.973413888889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45939.973413888889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45939.973413888889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45939.973413888889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45939.973413888889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45939.973413888889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45939.973413888889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45939.973413888889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45939.973413888889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45939.973413888889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45939.973413888889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45939.973413888889</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2025-10-09T20:23:17Z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